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U:\DAA\__SERVICE_DAE\02- SECTEUR ACHATS NON MEDICAUX\Procédures\Locale\Fournitures\Alimentation infantile\2026-2029\2-DCE\Docs pour validation\"/>
    </mc:Choice>
  </mc:AlternateContent>
  <xr:revisionPtr revIDLastSave="0" documentId="13_ncr:1_{4C9A85E5-5716-4BC5-A8FC-4F3EB61A3A64}" xr6:coauthVersionLast="36" xr6:coauthVersionMax="36" xr10:uidLastSave="{00000000-0000-0000-0000-000000000000}"/>
  <bookViews>
    <workbookView xWindow="480" yWindow="36" windowWidth="22116" windowHeight="9552" xr2:uid="{00000000-000D-0000-FFFF-FFFF00000000}"/>
  </bookViews>
  <sheets>
    <sheet name="Feuil1" sheetId="1" r:id="rId1"/>
  </sheets>
  <definedNames>
    <definedName name="_xlnm.Print_Area" localSheetId="0">Feuil1!$A$1:$Q$63</definedName>
  </definedNames>
  <calcPr calcId="191029"/>
</workbook>
</file>

<file path=xl/calcChain.xml><?xml version="1.0" encoding="utf-8"?>
<calcChain xmlns="http://schemas.openxmlformats.org/spreadsheetml/2006/main">
  <c r="P51" i="1" l="1"/>
  <c r="N8" i="1"/>
  <c r="O8" i="1" s="1"/>
  <c r="N9" i="1"/>
  <c r="O9" i="1" s="1"/>
  <c r="N10" i="1"/>
  <c r="O10" i="1" s="1"/>
  <c r="N53" i="1"/>
  <c r="P53" i="1" s="1"/>
  <c r="N49" i="1"/>
  <c r="P49" i="1" s="1"/>
  <c r="N47" i="1"/>
  <c r="P47" i="1" s="1"/>
  <c r="N45" i="1"/>
  <c r="P45" i="1" s="1"/>
  <c r="N43" i="1"/>
  <c r="P43" i="1" s="1"/>
  <c r="N41" i="1"/>
  <c r="P41" i="1" s="1"/>
  <c r="N36" i="1"/>
  <c r="P36" i="1" s="1"/>
  <c r="N39" i="1"/>
  <c r="P39" i="1" s="1"/>
  <c r="N33" i="1"/>
  <c r="P33" i="1" s="1"/>
  <c r="N31" i="1"/>
  <c r="P31" i="1" s="1"/>
  <c r="N35" i="1"/>
  <c r="P35" i="1" s="1"/>
  <c r="N29" i="1"/>
  <c r="O29" i="1" s="1"/>
  <c r="N27" i="1"/>
  <c r="P27" i="1" s="1"/>
  <c r="N25" i="1"/>
  <c r="P25" i="1" s="1"/>
  <c r="N22" i="1"/>
  <c r="O22" i="1" s="1"/>
  <c r="N20" i="1"/>
  <c r="O20" i="1" s="1"/>
  <c r="N18" i="1"/>
  <c r="P18" i="1" s="1"/>
  <c r="N16" i="1"/>
  <c r="P16" i="1" s="1"/>
  <c r="N14" i="1"/>
  <c r="O14" i="1" s="1"/>
  <c r="N7" i="1"/>
  <c r="P7" i="1" s="1"/>
  <c r="N6" i="1"/>
  <c r="P6" i="1" s="1"/>
  <c r="P37" i="1" l="1"/>
  <c r="P14" i="1"/>
  <c r="P20" i="1"/>
  <c r="P22" i="1"/>
  <c r="P10" i="1"/>
  <c r="P9" i="1"/>
  <c r="P29" i="1"/>
  <c r="P8" i="1"/>
  <c r="P11" i="1" s="1"/>
  <c r="O41" i="1"/>
  <c r="O33" i="1"/>
  <c r="O39" i="1"/>
  <c r="O47" i="1"/>
  <c r="O35" i="1"/>
  <c r="O49" i="1"/>
  <c r="O36" i="1"/>
  <c r="O45" i="1"/>
  <c r="O43" i="1"/>
  <c r="O6" i="1"/>
  <c r="O7" i="1"/>
  <c r="O16" i="1"/>
  <c r="O25" i="1"/>
  <c r="O18" i="1"/>
  <c r="O27" i="1"/>
  <c r="O53" i="1"/>
</calcChain>
</file>

<file path=xl/sharedStrings.xml><?xml version="1.0" encoding="utf-8"?>
<sst xmlns="http://schemas.openxmlformats.org/spreadsheetml/2006/main" count="136" uniqueCount="73">
  <si>
    <r>
      <rPr>
        <i/>
        <sz val="12"/>
        <rFont val="Calibri"/>
        <family val="2"/>
      </rPr>
      <t xml:space="preserve">* </t>
    </r>
    <r>
      <rPr>
        <i/>
        <u/>
        <sz val="12"/>
        <rFont val="Calibri"/>
        <family val="2"/>
      </rPr>
      <t>Les prestations supplémentaires éventuelles seront présentées selon les modalités suivantes</t>
    </r>
    <r>
      <rPr>
        <sz val="12"/>
        <rFont val="Calibri"/>
        <family val="2"/>
      </rPr>
      <t xml:space="preserve"> :
</t>
    </r>
    <r>
      <rPr>
        <i/>
        <sz val="12"/>
        <rFont val="Calibri"/>
        <family val="2"/>
      </rPr>
      <t>Pour les lots « nourettes », les fournisseurs pourront proposer en PSE facultative des tétines supplémentaires autres que celles fournies de base avec les nourettes.
Il faut préciser si ces tétines supplémentaires occasionnent un surcoût éventuel, sinon il faut marquer la ligne à zéro.</t>
    </r>
  </si>
  <si>
    <t>Numéro de lot</t>
  </si>
  <si>
    <t>Code produit GEF</t>
  </si>
  <si>
    <t>Libellé</t>
  </si>
  <si>
    <t>Mono ou multi</t>
  </si>
  <si>
    <t xml:space="preserve">Quantité annuelle cible
CHINON
</t>
  </si>
  <si>
    <t>Multi</t>
  </si>
  <si>
    <t>nourettes</t>
  </si>
  <si>
    <t>PSE facultative*</t>
  </si>
  <si>
    <t>boîte</t>
  </si>
  <si>
    <t>brique</t>
  </si>
  <si>
    <t>boite</t>
  </si>
  <si>
    <r>
      <t>Lait 0/6moi</t>
    </r>
    <r>
      <rPr>
        <sz val="12"/>
        <rFont val="Calibri"/>
        <family val="2"/>
      </rPr>
      <t>s AR</t>
    </r>
    <r>
      <rPr>
        <sz val="12"/>
        <rFont val="Calibri"/>
        <family val="2"/>
      </rPr>
      <t xml:space="preserve"> à base d'amidon en </t>
    </r>
    <r>
      <rPr>
        <sz val="12"/>
        <color indexed="8"/>
        <rFont val="Calibri"/>
        <family val="2"/>
      </rPr>
      <t>poudre</t>
    </r>
  </si>
  <si>
    <r>
      <t>Lait 0/6moi</t>
    </r>
    <r>
      <rPr>
        <sz val="12"/>
        <rFont val="Calibri"/>
        <family val="2"/>
      </rPr>
      <t>s AR</t>
    </r>
    <r>
      <rPr>
        <sz val="12"/>
        <rFont val="Calibri"/>
        <family val="2"/>
      </rPr>
      <t xml:space="preserve"> à base de caroube en </t>
    </r>
    <r>
      <rPr>
        <sz val="12"/>
        <color indexed="8"/>
        <rFont val="Calibri"/>
        <family val="2"/>
      </rPr>
      <t>poudre</t>
    </r>
  </si>
  <si>
    <t>Mono</t>
  </si>
  <si>
    <r>
      <t>Lait 6/12 mois</t>
    </r>
    <r>
      <rPr>
        <sz val="12"/>
        <rFont val="Calibri"/>
        <family val="2"/>
      </rPr>
      <t xml:space="preserve"> AR</t>
    </r>
    <r>
      <rPr>
        <sz val="12"/>
        <rFont val="Calibri"/>
        <family val="2"/>
      </rPr>
      <t xml:space="preserve"> à base de caroube en</t>
    </r>
    <r>
      <rPr>
        <sz val="12"/>
        <color indexed="8"/>
        <rFont val="Calibri"/>
        <family val="2"/>
      </rPr>
      <t xml:space="preserve"> poudre</t>
    </r>
  </si>
  <si>
    <r>
      <t xml:space="preserve">Lait pour prématuré avec protéines 2,5-2,8 g pour 100 kcal 70-80Kcalories pour 100ml, 
Flacon </t>
    </r>
    <r>
      <rPr>
        <sz val="11"/>
        <rFont val="Times New Roman"/>
        <family val="1"/>
      </rPr>
      <t>≥</t>
    </r>
    <r>
      <rPr>
        <sz val="11"/>
        <rFont val="Calibri"/>
        <family val="2"/>
      </rPr>
      <t xml:space="preserve"> 200ml</t>
    </r>
  </si>
  <si>
    <t>Brique</t>
  </si>
  <si>
    <t>Lait de croissance liquide ≥  500ml sans arôme</t>
  </si>
  <si>
    <t xml:space="preserve">Fortifiant du lait maternel, poudre, hydrolyse poussée de protéines </t>
  </si>
  <si>
    <t>mono</t>
  </si>
  <si>
    <t>à créer</t>
  </si>
  <si>
    <r>
      <t>Lait</t>
    </r>
    <r>
      <rPr>
        <sz val="12"/>
        <rFont val="Calibri"/>
        <family val="2"/>
      </rPr>
      <t xml:space="preserve"> pour prématuré avec protéines </t>
    </r>
    <r>
      <rPr>
        <sz val="11"/>
        <rFont val="Calibri"/>
        <family val="2"/>
      </rPr>
      <t>2,5-2,8 g pour 100 kcal</t>
    </r>
    <r>
      <rPr>
        <sz val="11"/>
        <color indexed="8"/>
        <rFont val="Calibri"/>
        <family val="2"/>
      </rPr>
      <t xml:space="preserve"> 70-80Kcalories pour 100ml, 
poudre boite de 400 g</t>
    </r>
  </si>
  <si>
    <r>
      <t xml:space="preserve">Préparation  pour nourrisson liquide 0/6 mois
</t>
    </r>
    <r>
      <rPr>
        <i/>
        <sz val="12"/>
        <color indexed="8"/>
        <rFont val="Calibri"/>
        <family val="2"/>
      </rPr>
      <t>Nourettes en verre  &lt; 100 ml avec tétines adaptées</t>
    </r>
  </si>
  <si>
    <t xml:space="preserve">Préparation  pour nourrisson en poudre boite de 400 g
</t>
  </si>
  <si>
    <t>Quantité annuelle cible
TOURS
marché 2025</t>
  </si>
  <si>
    <t>Lait 2ème âge liquide ≥ 500ml</t>
  </si>
  <si>
    <r>
      <t xml:space="preserve">Lait 2ème age en </t>
    </r>
    <r>
      <rPr>
        <sz val="12"/>
        <color indexed="8"/>
        <rFont val="Calibri"/>
        <family val="2"/>
      </rPr>
      <t>poudre</t>
    </r>
    <r>
      <rPr>
        <sz val="12"/>
        <color theme="1"/>
        <rFont val="Calibri"/>
        <family val="2"/>
        <scheme val="minor"/>
      </rPr>
      <t xml:space="preserve">  boite de 800 g</t>
    </r>
  </si>
  <si>
    <t>Préparation pour nourrisson épaissie en  poudre boite de 800 g 1er age</t>
  </si>
  <si>
    <t>lait  6 - 12 mois épaissi en poudre</t>
  </si>
  <si>
    <t>Hydrolysat de protéines de riz, 0/6 mois - poudre</t>
  </si>
  <si>
    <t>Hydrolysat partiel de protéines de lait de vache HMO
Boîte 400gr</t>
  </si>
  <si>
    <t>Hydrolystat de protéines de lait de vache AR poudre</t>
  </si>
  <si>
    <t>boites</t>
  </si>
  <si>
    <t>Réponse candidat</t>
  </si>
  <si>
    <t>Volume de l'unité</t>
  </si>
  <si>
    <t>Conditionnement proposé
au carton</t>
  </si>
  <si>
    <t>Référence du produit</t>
  </si>
  <si>
    <t>Prix unitaire €HT</t>
  </si>
  <si>
    <t>Remise consentie (en%)</t>
  </si>
  <si>
    <t>Prix unitaire € HT remisé</t>
  </si>
  <si>
    <t>Prix unitaire €TTC</t>
  </si>
  <si>
    <t>Calcul de l'offre annuelle en € HT</t>
  </si>
  <si>
    <t>biberon</t>
  </si>
  <si>
    <t>total sous lot HT</t>
  </si>
  <si>
    <t>n°sous lot</t>
  </si>
  <si>
    <t>tétines</t>
  </si>
  <si>
    <r>
      <t>BPU
Annexe 1 au CCP 2025-GHT-HOTEL-001
Cons</t>
    </r>
    <r>
      <rPr>
        <sz val="14"/>
        <rFont val="Calibri"/>
        <family val="2"/>
      </rPr>
      <t>ultation "Fourniture d'alimentation infantile pour le CHRU de Tours et le CH du Chinonais"</t>
    </r>
    <r>
      <rPr>
        <sz val="14"/>
        <color indexed="8"/>
        <rFont val="Calibri"/>
        <family val="2"/>
      </rPr>
      <t xml:space="preserve">
2026-2029</t>
    </r>
  </si>
  <si>
    <t>Date, cachet de la société et signature</t>
  </si>
  <si>
    <t>Préparation pour nourrisson épaissie liquide
Nourettes en verre &lt; 100ml avec tétines adaptées 1er age</t>
  </si>
  <si>
    <r>
      <t xml:space="preserve">Préparation pour nourrisson  liquide 0/6 mois </t>
    </r>
    <r>
      <rPr>
        <sz val="12"/>
        <color indexed="8"/>
        <rFont val="Times New Roman"/>
        <family val="1"/>
      </rPr>
      <t>≥</t>
    </r>
    <r>
      <rPr>
        <sz val="12"/>
        <color indexed="8"/>
        <rFont val="Calibri"/>
        <family val="2"/>
      </rPr>
      <t xml:space="preserve"> 500ml</t>
    </r>
  </si>
  <si>
    <r>
      <t>Hydrolysat de protéines de riz, AR 0 -6 mois</t>
    </r>
    <r>
      <rPr>
        <sz val="12"/>
        <color indexed="8"/>
        <rFont val="Calibri"/>
        <family val="2"/>
      </rPr>
      <t xml:space="preserve"> poudre</t>
    </r>
  </si>
  <si>
    <t>Echantillon</t>
  </si>
  <si>
    <t>2 boites</t>
  </si>
  <si>
    <t>2 briques ou bouteilles</t>
  </si>
  <si>
    <t xml:space="preserve">2 boites </t>
  </si>
  <si>
    <t xml:space="preserve">Franco de port : </t>
  </si>
  <si>
    <r>
      <t xml:space="preserve">q </t>
    </r>
    <r>
      <rPr>
        <sz val="18"/>
        <rFont val="Arial"/>
        <family val="2"/>
      </rPr>
      <t xml:space="preserve">oui   </t>
    </r>
    <r>
      <rPr>
        <sz val="18"/>
        <rFont val="Wingdings"/>
        <charset val="2"/>
      </rPr>
      <t xml:space="preserve">q </t>
    </r>
    <r>
      <rPr>
        <sz val="18"/>
        <rFont val="Arial"/>
        <family val="2"/>
      </rPr>
      <t>non</t>
    </r>
  </si>
  <si>
    <t>Minimum de commande :
(si oui, indiquer le montant mimimum recommandé pour ne pas payer les frais de port)</t>
  </si>
  <si>
    <t xml:space="preserve">Si non,  Montant des frais de port : </t>
  </si>
  <si>
    <t>Minimum de commande</t>
  </si>
  <si>
    <t xml:space="preserve">% de remise sur catalogue : </t>
  </si>
  <si>
    <t>……… %</t>
  </si>
  <si>
    <t>2 tétines de chaque modèle</t>
  </si>
  <si>
    <t>2 cartons</t>
  </si>
  <si>
    <t>6 bouteilles</t>
  </si>
  <si>
    <t>1 boite</t>
  </si>
  <si>
    <r>
      <t>Lait</t>
    </r>
    <r>
      <rPr>
        <sz val="12"/>
        <rFont val="Calibri"/>
        <family val="2"/>
      </rPr>
      <t xml:space="preserve"> pour prématuré avec protéines </t>
    </r>
    <r>
      <rPr>
        <sz val="11"/>
        <rFont val="Calibri"/>
        <family val="2"/>
      </rPr>
      <t>2,5-2,8 g pour 100 kcal</t>
    </r>
    <r>
      <rPr>
        <sz val="11"/>
        <color indexed="8"/>
        <rFont val="Calibri"/>
        <family val="2"/>
      </rPr>
      <t xml:space="preserve"> 70-80Kcalories pour 100ml, 
</t>
    </r>
    <r>
      <rPr>
        <i/>
        <sz val="11"/>
        <rFont val="Calibri"/>
        <family val="2"/>
      </rPr>
      <t xml:space="preserve"> </t>
    </r>
    <r>
      <rPr>
        <i/>
        <sz val="11"/>
        <color indexed="8"/>
        <rFont val="Calibri"/>
        <family val="2"/>
      </rPr>
      <t>Nourettes   &lt;100 ml avec tétines adaptées</t>
    </r>
  </si>
  <si>
    <r>
      <t>Lait</t>
    </r>
    <r>
      <rPr>
        <sz val="12"/>
        <rFont val="Calibri"/>
        <family val="2"/>
      </rPr>
      <t xml:space="preserve"> pour prématurés avec protéines 3,2-3</t>
    </r>
    <r>
      <rPr>
        <sz val="11"/>
        <rFont val="Calibri"/>
        <family val="2"/>
      </rPr>
      <t>,6g pour 100 kcal de produit, T</t>
    </r>
    <r>
      <rPr>
        <sz val="11"/>
        <color indexed="8"/>
        <rFont val="Calibri"/>
        <family val="2"/>
      </rPr>
      <t xml:space="preserve">CM, 80-90 Kcalories/100 ml
</t>
    </r>
    <r>
      <rPr>
        <i/>
        <sz val="11"/>
        <rFont val="Calibri"/>
        <family val="2"/>
      </rPr>
      <t xml:space="preserve"> Nourettes  &lt; 100 ml avec tétines adaptées</t>
    </r>
  </si>
  <si>
    <t>Tétines réutilisables en silicone physiologique et bout rond à vitesse (plusieurs modèles peuvent être présentés)</t>
  </si>
  <si>
    <r>
      <t xml:space="preserve">Préparation pour nourrisson en poudre 0/6 mois boite de 800 g environ
</t>
    </r>
    <r>
      <rPr>
        <i/>
        <sz val="11"/>
        <rFont val="Calibri"/>
        <family val="2"/>
      </rPr>
      <t>Une faible teneur en potassium, sodium, protéines et en phosphore sera un des éléments d'appréciation de l'offre</t>
    </r>
  </si>
  <si>
    <t>Biberon en verre 110 120 ml (environ) avec bague et capuchon</t>
  </si>
  <si>
    <t>Biberon en verre 240 ml (environ) avec bague et capuchon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</si>
</sst>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 _€_-;\-* #,##0.00\ _€_-;_-* &quot;-&quot;??\ _€_-;_-@_-"/>
    <numFmt numFmtId="164" formatCode="#,##0.00\ &quot;€&quot;"/>
    <numFmt numFmtId="165" formatCode="_-* #,##0\ _€_-;\-* #,##0\ _€_-;_-* &quot;-&quot;??\ _€_-;_-@_-"/>
    <numFmt numFmtId="166" formatCode="_-* #,##0.00\ [$€-40C]_-;\-* #,##0.00\ [$€-40C]_-;_-* &quot;-&quot;??\ [$€-40C]_-;_-@_-"/>
    <numFmt numFmtId="167" formatCode="_-* #,##0.000\ &quot;€&quot;_-;\-* #,##0.000\ &quot;€&quot;_-;_-* &quot;-&quot;??\ &quot;€&quot;_-;_-@_-"/>
  </numFmts>
  <fonts count="31" x14ac:knownFonts="1">
    <font>
      <sz val="12"/>
      <color theme="1"/>
      <name val="Times New Roman"/>
      <family val="2"/>
    </font>
    <font>
      <b/>
      <sz val="11"/>
      <color theme="1"/>
      <name val="Calibri"/>
      <family val="2"/>
      <scheme val="minor"/>
    </font>
    <font>
      <sz val="12"/>
      <color theme="1"/>
      <name val="Times New Roman"/>
      <family val="2"/>
    </font>
    <font>
      <sz val="14"/>
      <color theme="1"/>
      <name val="Calibri"/>
      <family val="2"/>
      <scheme val="minor"/>
    </font>
    <font>
      <sz val="12"/>
      <name val="Calibri"/>
      <family val="2"/>
    </font>
    <font>
      <i/>
      <sz val="12"/>
      <name val="Calibri"/>
      <family val="2"/>
    </font>
    <font>
      <i/>
      <u/>
      <sz val="12"/>
      <name val="Calibri"/>
      <family val="2"/>
    </font>
    <font>
      <sz val="12"/>
      <name val="Calibri"/>
      <family val="2"/>
      <scheme val="minor"/>
    </font>
    <font>
      <sz val="12"/>
      <color theme="1"/>
      <name val="Calibri"/>
      <family val="2"/>
      <scheme val="minor"/>
    </font>
    <font>
      <i/>
      <sz val="12"/>
      <color indexed="8"/>
      <name val="Calibri"/>
      <family val="2"/>
    </font>
    <font>
      <i/>
      <sz val="12"/>
      <color rgb="FFFF0000"/>
      <name val="Calibri"/>
      <family val="2"/>
      <scheme val="minor"/>
    </font>
    <font>
      <i/>
      <sz val="11"/>
      <name val="Calibri"/>
      <family val="2"/>
    </font>
    <font>
      <sz val="12"/>
      <color indexed="8"/>
      <name val="Times New Roman"/>
      <family val="1"/>
    </font>
    <font>
      <sz val="12"/>
      <color indexed="8"/>
      <name val="Calibri"/>
      <family val="2"/>
    </font>
    <font>
      <sz val="11"/>
      <name val="Calibri"/>
      <family val="2"/>
    </font>
    <font>
      <sz val="11"/>
      <color indexed="8"/>
      <name val="Calibri"/>
      <family val="2"/>
    </font>
    <font>
      <i/>
      <sz val="11"/>
      <color indexed="8"/>
      <name val="Calibri"/>
      <family val="2"/>
    </font>
    <font>
      <sz val="12"/>
      <color rgb="FFFF0000"/>
      <name val="Calibri"/>
      <family val="2"/>
      <scheme val="minor"/>
    </font>
    <font>
      <sz val="11"/>
      <name val="Times New Roman"/>
      <family val="1"/>
    </font>
    <font>
      <sz val="14"/>
      <color theme="1"/>
      <name val="Calibri"/>
      <family val="2"/>
    </font>
    <font>
      <sz val="14"/>
      <name val="Calibri"/>
      <family val="2"/>
    </font>
    <font>
      <sz val="14"/>
      <color indexed="8"/>
      <name val="Calibri"/>
      <family val="2"/>
    </font>
    <font>
      <b/>
      <sz val="12"/>
      <color theme="1"/>
      <name val="Calibri"/>
      <family val="2"/>
      <scheme val="minor"/>
    </font>
    <font>
      <b/>
      <sz val="12"/>
      <color theme="1"/>
      <name val="Times New Roman"/>
      <family val="1"/>
    </font>
    <font>
      <sz val="16"/>
      <color theme="1"/>
      <name val="Times New Roman"/>
      <family val="2"/>
    </font>
    <font>
      <sz val="18"/>
      <name val="Wingdings"/>
      <charset val="2"/>
    </font>
    <font>
      <sz val="18"/>
      <name val="Arial"/>
      <family val="2"/>
    </font>
    <font>
      <sz val="14"/>
      <name val="Calibri"/>
      <family val="2"/>
      <scheme val="minor"/>
    </font>
    <font>
      <sz val="10"/>
      <name val="Calibri"/>
      <family val="2"/>
      <scheme val="minor"/>
    </font>
    <font>
      <sz val="9"/>
      <name val="Calibri"/>
      <family val="2"/>
      <scheme val="minor"/>
    </font>
    <font>
      <i/>
      <sz val="12"/>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FF0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bottom style="double">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44" fontId="2" fillId="0" borderId="0" applyFont="0" applyFill="0" applyBorder="0" applyAlignment="0" applyProtection="0"/>
    <xf numFmtId="43" fontId="2" fillId="0" borderId="0" applyFont="0" applyFill="0" applyBorder="0" applyAlignment="0" applyProtection="0"/>
  </cellStyleXfs>
  <cellXfs count="187">
    <xf numFmtId="0" fontId="0" fillId="0" borderId="0" xfId="0"/>
    <xf numFmtId="0" fontId="0" fillId="0" borderId="0" xfId="0" applyAlignment="1">
      <alignment horizontal="center" vertical="center"/>
    </xf>
    <xf numFmtId="0" fontId="0" fillId="0" borderId="0" xfId="0" applyAlignment="1">
      <alignment horizontal="center" vertical="center" wrapText="1"/>
    </xf>
    <xf numFmtId="44" fontId="2" fillId="0" borderId="0" xfId="1" applyFont="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left" vertic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9"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0" borderId="10" xfId="0" applyFont="1" applyBorder="1" applyAlignment="1">
      <alignment vertical="center" wrapText="1"/>
    </xf>
    <xf numFmtId="0" fontId="8" fillId="0" borderId="2" xfId="0" applyFont="1" applyBorder="1" applyAlignment="1">
      <alignment horizontal="center" vertical="center"/>
    </xf>
    <xf numFmtId="3" fontId="8" fillId="0" borderId="6" xfId="0" applyNumberFormat="1" applyFont="1" applyBorder="1" applyAlignment="1">
      <alignment horizontal="center" vertical="center" wrapText="1"/>
    </xf>
    <xf numFmtId="3" fontId="8" fillId="0" borderId="12" xfId="0" applyNumberFormat="1" applyFont="1" applyBorder="1" applyAlignment="1">
      <alignment horizontal="center" vertical="center" wrapText="1"/>
    </xf>
    <xf numFmtId="164" fontId="8" fillId="2" borderId="11" xfId="1" applyNumberFormat="1" applyFont="1" applyFill="1" applyBorder="1" applyAlignment="1" applyProtection="1">
      <alignment horizontal="center" vertical="center" wrapText="1"/>
      <protection locked="0"/>
    </xf>
    <xf numFmtId="0" fontId="8" fillId="0" borderId="4" xfId="0" applyFont="1" applyBorder="1" applyAlignment="1">
      <alignment horizontal="center" vertical="center" wrapText="1"/>
    </xf>
    <xf numFmtId="0" fontId="8" fillId="0" borderId="12" xfId="0" applyFont="1" applyBorder="1" applyAlignment="1">
      <alignment horizontal="center" vertical="center" wrapText="1"/>
    </xf>
    <xf numFmtId="0" fontId="8" fillId="4" borderId="13" xfId="0" applyFont="1" applyFill="1" applyBorder="1" applyAlignment="1">
      <alignment horizontal="center" vertical="center" wrapText="1"/>
    </xf>
    <xf numFmtId="3" fontId="8" fillId="4" borderId="13" xfId="0" applyNumberFormat="1" applyFont="1" applyFill="1" applyBorder="1" applyAlignment="1">
      <alignment horizontal="center" vertical="center" wrapText="1"/>
    </xf>
    <xf numFmtId="0" fontId="8" fillId="0" borderId="10" xfId="0" applyFont="1" applyBorder="1" applyAlignment="1">
      <alignment horizontal="left" vertical="center" wrapText="1"/>
    </xf>
    <xf numFmtId="0" fontId="8" fillId="0" borderId="2" xfId="0" applyFont="1" applyBorder="1" applyAlignment="1">
      <alignment vertical="center" wrapText="1"/>
    </xf>
    <xf numFmtId="0" fontId="8" fillId="2" borderId="1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vertical="center" wrapText="1"/>
    </xf>
    <xf numFmtId="0" fontId="8" fillId="0"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14" fillId="0" borderId="2" xfId="0" applyFont="1" applyBorder="1" applyAlignment="1">
      <alignment vertical="center" wrapText="1"/>
    </xf>
    <xf numFmtId="3" fontId="8" fillId="2" borderId="12"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vertical="center" wrapText="1"/>
    </xf>
    <xf numFmtId="0" fontId="8" fillId="0" borderId="3" xfId="0" applyFont="1" applyFill="1" applyBorder="1" applyAlignment="1">
      <alignment horizontal="center" vertical="center"/>
    </xf>
    <xf numFmtId="3" fontId="8" fillId="0" borderId="4" xfId="0" applyNumberFormat="1" applyFont="1" applyFill="1" applyBorder="1" applyAlignment="1">
      <alignment horizontal="center" vertical="center" wrapText="1"/>
    </xf>
    <xf numFmtId="0" fontId="0" fillId="0" borderId="0" xfId="0" applyFill="1"/>
    <xf numFmtId="0" fontId="19" fillId="0" borderId="0" xfId="0" applyFont="1" applyAlignment="1">
      <alignment horizontal="justify" vertical="center" readingOrder="1"/>
    </xf>
    <xf numFmtId="0" fontId="8" fillId="2" borderId="4" xfId="0" applyFont="1" applyFill="1" applyBorder="1" applyAlignment="1">
      <alignment horizontal="center" vertical="center" wrapText="1"/>
    </xf>
    <xf numFmtId="0" fontId="8" fillId="2" borderId="10" xfId="0" applyFont="1" applyFill="1" applyBorder="1" applyAlignment="1">
      <alignment vertical="center" wrapText="1"/>
    </xf>
    <xf numFmtId="0" fontId="8" fillId="2" borderId="2" xfId="0" applyFont="1" applyFill="1" applyBorder="1" applyAlignment="1">
      <alignment horizontal="center" vertical="center"/>
    </xf>
    <xf numFmtId="3" fontId="8" fillId="2" borderId="13" xfId="0" applyNumberFormat="1" applyFont="1" applyFill="1" applyBorder="1" applyAlignment="1">
      <alignment horizontal="center" vertical="center" wrapText="1"/>
    </xf>
    <xf numFmtId="0" fontId="0" fillId="0" borderId="1" xfId="0" applyBorder="1"/>
    <xf numFmtId="0" fontId="8" fillId="3" borderId="1" xfId="0" applyFont="1" applyFill="1" applyBorder="1" applyAlignment="1">
      <alignment horizontal="center" vertical="center" wrapText="1"/>
    </xf>
    <xf numFmtId="0" fontId="8" fillId="2" borderId="2" xfId="0" applyFont="1" applyFill="1" applyBorder="1" applyAlignment="1">
      <alignment vertical="center" wrapText="1"/>
    </xf>
    <xf numFmtId="0" fontId="17" fillId="2" borderId="13" xfId="0" applyFont="1" applyFill="1" applyBorder="1" applyAlignment="1">
      <alignment horizontal="center" vertical="center" wrapText="1"/>
    </xf>
    <xf numFmtId="0" fontId="8" fillId="3" borderId="4" xfId="0" applyFont="1" applyFill="1" applyBorder="1" applyAlignment="1">
      <alignment horizontal="center" vertical="center" wrapText="1"/>
    </xf>
    <xf numFmtId="165" fontId="8" fillId="5" borderId="5" xfId="2" applyNumberFormat="1" applyFont="1" applyFill="1" applyBorder="1" applyAlignment="1" applyProtection="1">
      <alignment horizontal="center" vertical="center" wrapText="1"/>
    </xf>
    <xf numFmtId="165" fontId="8" fillId="5" borderId="10" xfId="2" applyNumberFormat="1" applyFont="1" applyFill="1" applyBorder="1" applyAlignment="1" applyProtection="1">
      <alignment horizontal="center" vertical="center" wrapText="1"/>
    </xf>
    <xf numFmtId="166" fontId="8" fillId="5" borderId="11" xfId="2" applyNumberFormat="1" applyFont="1" applyFill="1" applyBorder="1" applyAlignment="1" applyProtection="1">
      <alignment horizontal="center" vertical="center" wrapText="1"/>
    </xf>
    <xf numFmtId="166" fontId="22" fillId="5" borderId="11" xfId="2" applyNumberFormat="1" applyFont="1" applyFill="1" applyBorder="1" applyAlignment="1" applyProtection="1">
      <alignment horizontal="center" vertical="center" wrapText="1"/>
    </xf>
    <xf numFmtId="166" fontId="22" fillId="5" borderId="12" xfId="2"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wrapText="1"/>
      <protection locked="0"/>
    </xf>
    <xf numFmtId="10" fontId="8" fillId="2" borderId="11" xfId="0" applyNumberFormat="1" applyFont="1" applyFill="1" applyBorder="1" applyAlignment="1" applyProtection="1">
      <alignment horizontal="center" vertical="center" wrapText="1"/>
      <protection locked="0"/>
    </xf>
    <xf numFmtId="44" fontId="8" fillId="2" borderId="11" xfId="1" applyFont="1" applyFill="1" applyBorder="1" applyAlignment="1" applyProtection="1">
      <alignment horizontal="center" vertical="center" wrapText="1"/>
      <protection locked="0"/>
    </xf>
    <xf numFmtId="10" fontId="8" fillId="2" borderId="11" xfId="1" applyNumberFormat="1" applyFont="1" applyFill="1" applyBorder="1" applyAlignment="1" applyProtection="1">
      <alignment horizontal="right" vertical="center" wrapText="1"/>
      <protection locked="0"/>
    </xf>
    <xf numFmtId="44" fontId="8" fillId="2" borderId="11" xfId="1" applyFont="1" applyFill="1" applyBorder="1" applyAlignment="1">
      <alignment horizontal="center" vertical="center" wrapText="1"/>
    </xf>
    <xf numFmtId="164" fontId="8" fillId="2" borderId="11" xfId="0" applyNumberFormat="1"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protection locked="0"/>
    </xf>
    <xf numFmtId="10" fontId="8" fillId="2" borderId="11" xfId="1" applyNumberFormat="1" applyFont="1" applyFill="1" applyBorder="1" applyAlignment="1" applyProtection="1">
      <alignment horizontal="center" vertical="center" wrapText="1"/>
      <protection locked="0"/>
    </xf>
    <xf numFmtId="167" fontId="8" fillId="2" borderId="11" xfId="1" applyNumberFormat="1" applyFont="1" applyFill="1" applyBorder="1" applyAlignment="1" applyProtection="1">
      <alignment horizontal="center" vertical="center" wrapText="1"/>
      <protection locked="0"/>
    </xf>
    <xf numFmtId="0" fontId="8" fillId="3" borderId="24" xfId="0" applyFont="1" applyFill="1" applyBorder="1" applyAlignment="1">
      <alignment horizontal="center" vertical="center" wrapText="1"/>
    </xf>
    <xf numFmtId="0" fontId="8" fillId="3" borderId="22" xfId="0" applyFont="1" applyFill="1" applyBorder="1" applyAlignment="1">
      <alignment horizontal="center" vertical="center" wrapText="1"/>
    </xf>
    <xf numFmtId="3" fontId="8" fillId="3" borderId="22" xfId="0" applyNumberFormat="1" applyFont="1" applyFill="1" applyBorder="1" applyAlignment="1">
      <alignment horizontal="center" vertical="center" wrapText="1"/>
    </xf>
    <xf numFmtId="0" fontId="8" fillId="3" borderId="22" xfId="0" applyFont="1" applyFill="1" applyBorder="1" applyAlignment="1">
      <alignment horizontal="center" vertical="center"/>
    </xf>
    <xf numFmtId="44" fontId="8" fillId="2" borderId="28" xfId="1"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0" borderId="29" xfId="0" applyFont="1" applyBorder="1" applyAlignment="1">
      <alignment horizontal="center" vertical="center" wrapText="1"/>
    </xf>
    <xf numFmtId="0" fontId="8" fillId="0" borderId="29" xfId="0" applyFont="1" applyBorder="1" applyAlignment="1">
      <alignment vertical="center" wrapText="1"/>
    </xf>
    <xf numFmtId="0" fontId="8" fillId="0" borderId="29" xfId="0" applyFont="1" applyBorder="1" applyAlignment="1">
      <alignment horizontal="center" vertical="center"/>
    </xf>
    <xf numFmtId="3" fontId="8" fillId="0" borderId="29" xfId="0" applyNumberFormat="1" applyFont="1" applyBorder="1" applyAlignment="1">
      <alignment horizontal="center" vertical="center" wrapText="1"/>
    </xf>
    <xf numFmtId="164" fontId="8" fillId="2" borderId="29" xfId="1" applyNumberFormat="1"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10" fontId="8" fillId="2" borderId="29" xfId="0" applyNumberFormat="1" applyFont="1" applyFill="1" applyBorder="1" applyAlignment="1" applyProtection="1">
      <alignment horizontal="center" vertical="center" wrapText="1"/>
      <protection locked="0"/>
    </xf>
    <xf numFmtId="44" fontId="8" fillId="2" borderId="29" xfId="1" applyFont="1" applyFill="1" applyBorder="1" applyAlignment="1" applyProtection="1">
      <alignment horizontal="center" vertical="center" wrapText="1"/>
      <protection locked="0"/>
    </xf>
    <xf numFmtId="44" fontId="8" fillId="2" borderId="16" xfId="1" applyFont="1" applyFill="1" applyBorder="1" applyAlignment="1">
      <alignment horizontal="center" vertical="center" wrapText="1"/>
    </xf>
    <xf numFmtId="0" fontId="8" fillId="3" borderId="30"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horizontal="center" vertical="center"/>
    </xf>
    <xf numFmtId="3" fontId="8" fillId="0" borderId="1"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164" fontId="8" fillId="2" borderId="1" xfId="1" applyNumberFormat="1" applyFont="1" applyFill="1" applyBorder="1" applyAlignment="1" applyProtection="1">
      <alignment horizontal="center" vertical="center" wrapText="1"/>
      <protection locked="0"/>
    </xf>
    <xf numFmtId="10" fontId="8" fillId="2" borderId="1" xfId="0" applyNumberFormat="1" applyFont="1" applyFill="1" applyBorder="1" applyAlignment="1" applyProtection="1">
      <alignment horizontal="center" vertical="center" wrapText="1"/>
      <protection locked="0"/>
    </xf>
    <xf numFmtId="44" fontId="8" fillId="2" borderId="1" xfId="1" applyFont="1" applyFill="1" applyBorder="1" applyAlignment="1" applyProtection="1">
      <alignment horizontal="center" vertical="center" wrapText="1"/>
      <protection locked="0"/>
    </xf>
    <xf numFmtId="44" fontId="8" fillId="2" borderId="31" xfId="1" applyFont="1" applyFill="1" applyBorder="1" applyAlignment="1">
      <alignment horizontal="center" vertical="center" wrapText="1"/>
    </xf>
    <xf numFmtId="10" fontId="8" fillId="2" borderId="1" xfId="1" applyNumberFormat="1" applyFont="1" applyFill="1" applyBorder="1" applyAlignment="1" applyProtection="1">
      <alignment horizontal="right" vertical="center" wrapText="1"/>
      <protection locked="0"/>
    </xf>
    <xf numFmtId="0" fontId="8" fillId="3" borderId="17"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2" xfId="0" applyFont="1" applyBorder="1" applyAlignment="1">
      <alignment vertical="center" wrapText="1"/>
    </xf>
    <xf numFmtId="0" fontId="8" fillId="0" borderId="32" xfId="0" applyFont="1" applyBorder="1" applyAlignment="1">
      <alignment horizontal="center" vertical="center"/>
    </xf>
    <xf numFmtId="3" fontId="8" fillId="0" borderId="32" xfId="0" applyNumberFormat="1" applyFont="1" applyBorder="1" applyAlignment="1">
      <alignment horizontal="center" vertical="center" wrapText="1"/>
    </xf>
    <xf numFmtId="0" fontId="0" fillId="0" borderId="32" xfId="0" applyBorder="1"/>
    <xf numFmtId="44" fontId="8" fillId="2" borderId="32" xfId="1" applyFont="1" applyFill="1" applyBorder="1" applyAlignment="1" applyProtection="1">
      <alignment horizontal="center" vertical="center" wrapText="1"/>
      <protection locked="0"/>
    </xf>
    <xf numFmtId="44" fontId="8" fillId="2" borderId="18" xfId="1" applyFont="1" applyFill="1" applyBorder="1" applyAlignment="1">
      <alignment horizontal="center" vertical="center" wrapText="1"/>
    </xf>
    <xf numFmtId="3" fontId="7" fillId="4" borderId="32"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7" fillId="2" borderId="3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0" fillId="2" borderId="0" xfId="0" applyFill="1"/>
    <xf numFmtId="0" fontId="8" fillId="3" borderId="22" xfId="0" applyFont="1" applyFill="1" applyBorder="1" applyAlignment="1">
      <alignment vertical="center" wrapText="1"/>
    </xf>
    <xf numFmtId="3" fontId="7" fillId="3" borderId="22" xfId="0" applyNumberFormat="1" applyFont="1" applyFill="1" applyBorder="1" applyAlignment="1">
      <alignment horizontal="center" vertical="center" wrapText="1"/>
    </xf>
    <xf numFmtId="0" fontId="0" fillId="3" borderId="22" xfId="0" applyFill="1" applyBorder="1"/>
    <xf numFmtId="0" fontId="8" fillId="0" borderId="1" xfId="0" applyFont="1" applyBorder="1" applyAlignment="1">
      <alignment wrapText="1"/>
    </xf>
    <xf numFmtId="0" fontId="7" fillId="3" borderId="22" xfId="0" applyFont="1" applyFill="1" applyBorder="1" applyAlignment="1">
      <alignment horizontal="center" vertical="center" wrapText="1"/>
    </xf>
    <xf numFmtId="164" fontId="8" fillId="3" borderId="22" xfId="1" applyNumberFormat="1" applyFont="1" applyFill="1" applyBorder="1" applyAlignment="1" applyProtection="1">
      <alignment horizontal="center" vertical="center" wrapText="1"/>
      <protection locked="0"/>
    </xf>
    <xf numFmtId="0" fontId="8" fillId="3" borderId="22" xfId="0" applyFont="1" applyFill="1" applyBorder="1" applyAlignment="1" applyProtection="1">
      <alignment horizontal="center" vertical="center"/>
      <protection locked="0"/>
    </xf>
    <xf numFmtId="44" fontId="8" fillId="3" borderId="22" xfId="1" applyFont="1" applyFill="1" applyBorder="1" applyAlignment="1" applyProtection="1">
      <alignment horizontal="center" vertical="center" wrapText="1"/>
      <protection locked="0"/>
    </xf>
    <xf numFmtId="0" fontId="0" fillId="6" borderId="13" xfId="0" applyFill="1" applyBorder="1" applyAlignment="1">
      <alignment horizontal="center" vertical="center"/>
    </xf>
    <xf numFmtId="0" fontId="0" fillId="6" borderId="13" xfId="0" applyFill="1" applyBorder="1" applyAlignment="1">
      <alignment horizontal="center" vertical="center" wrapText="1"/>
    </xf>
    <xf numFmtId="0" fontId="0" fillId="2" borderId="0" xfId="0" applyFill="1" applyAlignment="1">
      <alignment horizontal="center" vertical="center"/>
    </xf>
    <xf numFmtId="0" fontId="0" fillId="2" borderId="0" xfId="0" applyFill="1" applyBorder="1" applyAlignment="1">
      <alignment horizontal="center" vertical="center"/>
    </xf>
    <xf numFmtId="0" fontId="0" fillId="0" borderId="0" xfId="0" applyFill="1" applyAlignment="1">
      <alignment horizontal="center" vertical="center"/>
    </xf>
    <xf numFmtId="0" fontId="25" fillId="0" borderId="0" xfId="0" applyFont="1" applyAlignment="1">
      <alignment vertical="center"/>
    </xf>
    <xf numFmtId="3" fontId="7" fillId="2" borderId="29" xfId="0" applyNumberFormat="1" applyFont="1" applyFill="1" applyBorder="1" applyAlignment="1">
      <alignment horizontal="center" vertical="center" wrapText="1"/>
    </xf>
    <xf numFmtId="3" fontId="8" fillId="2" borderId="6" xfId="0" applyNumberFormat="1" applyFont="1" applyFill="1" applyBorder="1" applyAlignment="1">
      <alignment horizontal="center" vertical="center" wrapText="1"/>
    </xf>
    <xf numFmtId="0" fontId="8" fillId="2" borderId="6" xfId="0" applyFont="1" applyFill="1" applyBorder="1" applyAlignment="1">
      <alignment horizontal="center" vertical="center" wrapText="1"/>
    </xf>
    <xf numFmtId="0" fontId="0" fillId="7" borderId="0" xfId="0" applyFill="1"/>
    <xf numFmtId="0" fontId="8" fillId="0" borderId="6" xfId="0" applyFont="1" applyFill="1" applyBorder="1" applyAlignment="1">
      <alignment horizontal="center" vertical="center" wrapText="1"/>
    </xf>
    <xf numFmtId="3" fontId="8" fillId="0" borderId="6" xfId="0" applyNumberFormat="1" applyFont="1" applyFill="1" applyBorder="1" applyAlignment="1">
      <alignment horizontal="center" vertical="center" wrapText="1"/>
    </xf>
    <xf numFmtId="3" fontId="7" fillId="0" borderId="6" xfId="0" applyNumberFormat="1" applyFont="1" applyFill="1" applyBorder="1" applyAlignment="1">
      <alignment horizontal="center" vertical="center" wrapText="1"/>
    </xf>
    <xf numFmtId="0" fontId="8" fillId="3" borderId="4" xfId="0" applyFont="1" applyFill="1" applyBorder="1" applyAlignment="1">
      <alignment horizontal="center" vertical="center" wrapText="1"/>
    </xf>
    <xf numFmtId="0" fontId="27" fillId="0" borderId="0" xfId="0" applyFont="1" applyFill="1" applyAlignment="1">
      <alignment horizontal="right" vertical="center"/>
    </xf>
    <xf numFmtId="0" fontId="8" fillId="0" borderId="0" xfId="0" applyFont="1"/>
    <xf numFmtId="0" fontId="29" fillId="0" borderId="1" xfId="0" applyFont="1" applyBorder="1" applyAlignment="1">
      <alignment horizontal="center"/>
    </xf>
    <xf numFmtId="164" fontId="8" fillId="0" borderId="11" xfId="1" applyNumberFormat="1" applyFont="1" applyFill="1" applyBorder="1" applyAlignment="1" applyProtection="1">
      <alignment horizontal="center" vertical="center" wrapText="1"/>
      <protection locked="0"/>
    </xf>
    <xf numFmtId="0" fontId="8" fillId="0" borderId="13" xfId="0" applyFont="1" applyFill="1" applyBorder="1" applyAlignment="1" applyProtection="1">
      <alignment horizontal="center" vertical="center" wrapText="1"/>
      <protection locked="0"/>
    </xf>
    <xf numFmtId="0" fontId="8" fillId="0" borderId="10" xfId="0" applyFont="1" applyFill="1" applyBorder="1" applyAlignment="1" applyProtection="1">
      <alignment horizontal="center" vertical="center" wrapText="1"/>
      <protection locked="0"/>
    </xf>
    <xf numFmtId="10" fontId="8" fillId="0" borderId="14" xfId="0" applyNumberFormat="1" applyFont="1" applyFill="1" applyBorder="1" applyAlignment="1" applyProtection="1">
      <alignment horizontal="center" vertical="center" wrapText="1"/>
      <protection locked="0"/>
    </xf>
    <xf numFmtId="44" fontId="8" fillId="0" borderId="3" xfId="1" applyFont="1" applyFill="1" applyBorder="1" applyAlignment="1" applyProtection="1">
      <alignment horizontal="center" vertical="center" wrapText="1"/>
      <protection locked="0"/>
    </xf>
    <xf numFmtId="44" fontId="8" fillId="0" borderId="3" xfId="1" applyFont="1" applyFill="1" applyBorder="1" applyAlignment="1">
      <alignment horizontal="center" vertical="center" wrapText="1"/>
    </xf>
    <xf numFmtId="0" fontId="8" fillId="0" borderId="2" xfId="0" applyFont="1" applyFill="1" applyBorder="1" applyAlignment="1">
      <alignment horizontal="center" vertical="center"/>
    </xf>
    <xf numFmtId="3" fontId="8" fillId="0" borderId="13" xfId="0" applyNumberFormat="1" applyFont="1" applyFill="1" applyBorder="1" applyAlignment="1">
      <alignment horizontal="center" vertical="center" wrapText="1"/>
    </xf>
    <xf numFmtId="0" fontId="8" fillId="0" borderId="3" xfId="0" applyFont="1" applyFill="1" applyBorder="1" applyAlignment="1" applyProtection="1">
      <alignment horizontal="center" vertical="center"/>
      <protection locked="0"/>
    </xf>
    <xf numFmtId="44" fontId="8" fillId="0" borderId="10" xfId="1" applyFont="1" applyFill="1" applyBorder="1" applyAlignment="1" applyProtection="1">
      <alignment horizontal="center" vertical="center" wrapText="1"/>
      <protection locked="0"/>
    </xf>
    <xf numFmtId="164" fontId="8" fillId="0" borderId="11" xfId="0" applyNumberFormat="1" applyFont="1" applyFill="1" applyBorder="1" applyAlignment="1" applyProtection="1">
      <alignment horizontal="center" vertical="center" wrapText="1"/>
      <protection locked="0"/>
    </xf>
    <xf numFmtId="10" fontId="8" fillId="0" borderId="11" xfId="1" applyNumberFormat="1" applyFont="1" applyFill="1" applyBorder="1" applyAlignment="1" applyProtection="1">
      <alignment horizontal="center" vertical="center" wrapText="1"/>
      <protection locked="0"/>
    </xf>
    <xf numFmtId="44" fontId="8" fillId="0" borderId="11" xfId="1" applyFont="1" applyFill="1" applyBorder="1" applyAlignment="1" applyProtection="1">
      <alignment horizontal="center" vertical="center" wrapText="1"/>
      <protection locked="0"/>
    </xf>
    <xf numFmtId="44" fontId="8" fillId="0" borderId="11" xfId="1" applyFont="1" applyFill="1" applyBorder="1" applyAlignment="1">
      <alignment horizontal="center" vertical="center" wrapText="1"/>
    </xf>
    <xf numFmtId="0" fontId="7" fillId="0" borderId="0" xfId="0" applyFont="1" applyAlignment="1">
      <alignment horizontal="right" vertical="center" wrapText="1"/>
    </xf>
    <xf numFmtId="0" fontId="7" fillId="0" borderId="38" xfId="0" applyFont="1" applyBorder="1" applyAlignment="1">
      <alignment horizontal="center" vertical="center" wrapText="1"/>
    </xf>
    <xf numFmtId="0" fontId="7" fillId="0" borderId="0" xfId="0" applyFont="1" applyBorder="1" applyAlignment="1">
      <alignment horizontal="center" vertical="center" wrapText="1"/>
    </xf>
    <xf numFmtId="0" fontId="27" fillId="0" borderId="0" xfId="0" applyFont="1" applyFill="1" applyAlignment="1">
      <alignment horizontal="right" vertical="center"/>
    </xf>
    <xf numFmtId="49" fontId="7" fillId="0" borderId="44" xfId="0" applyNumberFormat="1" applyFont="1" applyBorder="1" applyAlignment="1">
      <alignment horizontal="center" vertical="center"/>
    </xf>
    <xf numFmtId="49" fontId="8" fillId="0" borderId="45" xfId="0" applyNumberFormat="1" applyFont="1" applyBorder="1" applyAlignment="1">
      <alignment horizontal="center" vertical="center"/>
    </xf>
    <xf numFmtId="49" fontId="8" fillId="0" borderId="46" xfId="0" applyNumberFormat="1" applyFont="1" applyBorder="1" applyAlignment="1">
      <alignment horizontal="center" vertical="center"/>
    </xf>
    <xf numFmtId="0" fontId="3" fillId="2"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24" fillId="6" borderId="20" xfId="0" applyFont="1" applyFill="1" applyBorder="1" applyAlignment="1">
      <alignment horizontal="center" vertical="center"/>
    </xf>
    <xf numFmtId="0" fontId="24" fillId="6" borderId="19" xfId="0" applyFont="1" applyFill="1" applyBorder="1" applyAlignment="1">
      <alignment horizontal="center" vertical="center"/>
    </xf>
    <xf numFmtId="0" fontId="23" fillId="0" borderId="25" xfId="0" applyFont="1" applyBorder="1" applyAlignment="1">
      <alignment horizontal="center" vertical="center"/>
    </xf>
    <xf numFmtId="0" fontId="23" fillId="0" borderId="26" xfId="0" applyFont="1" applyBorder="1" applyAlignment="1">
      <alignment horizontal="center" vertical="center"/>
    </xf>
    <xf numFmtId="0" fontId="23" fillId="0" borderId="27" xfId="0" applyFont="1" applyBorder="1" applyAlignment="1">
      <alignment horizontal="center" vertical="center"/>
    </xf>
    <xf numFmtId="0" fontId="0" fillId="0" borderId="36"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35" xfId="0" applyBorder="1" applyAlignment="1" applyProtection="1">
      <alignment horizontal="center" vertical="center"/>
      <protection locked="0"/>
    </xf>
    <xf numFmtId="0" fontId="30" fillId="0" borderId="41" xfId="0" applyFont="1" applyBorder="1" applyAlignment="1">
      <alignment horizontal="center" vertical="center"/>
    </xf>
    <xf numFmtId="0" fontId="30" fillId="0" borderId="42" xfId="0" applyFont="1" applyBorder="1" applyAlignment="1">
      <alignment horizontal="center" vertical="center"/>
    </xf>
    <xf numFmtId="0" fontId="30" fillId="0" borderId="43" xfId="0" applyFont="1" applyBorder="1" applyAlignment="1">
      <alignment horizontal="center" vertical="center"/>
    </xf>
    <xf numFmtId="0" fontId="10" fillId="3" borderId="2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28" fillId="0" borderId="0" xfId="0" applyFont="1" applyBorder="1" applyAlignment="1">
      <alignment horizontal="center" vertical="center" wrapText="1"/>
    </xf>
  </cellXfs>
  <cellStyles count="3">
    <cellStyle name="Milliers" xfId="2" builtinId="3"/>
    <cellStyle name="Monétaire" xfId="1" builtinId="4"/>
    <cellStyle name="Normal" xfId="0" builtinId="0"/>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1380801</xdr:colOff>
      <xdr:row>0</xdr:row>
      <xdr:rowOff>185939</xdr:rowOff>
    </xdr:from>
    <xdr:to>
      <xdr:col>17</xdr:col>
      <xdr:colOff>6074</xdr:colOff>
      <xdr:row>0</xdr:row>
      <xdr:rowOff>791442</xdr:rowOff>
    </xdr:to>
    <xdr:pic>
      <xdr:nvPicPr>
        <xdr:cNvPr id="5" name="Image 2">
          <a:extLst>
            <a:ext uri="{FF2B5EF4-FFF2-40B4-BE49-F238E27FC236}">
              <a16:creationId xmlns:a16="http://schemas.microsoft.com/office/drawing/2014/main" id="{2AD02F06-FA9D-42C2-8F9C-78D45ECB50E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964070" y="185939"/>
          <a:ext cx="1040716" cy="605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39144</xdr:colOff>
      <xdr:row>0</xdr:row>
      <xdr:rowOff>0</xdr:rowOff>
    </xdr:from>
    <xdr:to>
      <xdr:col>3</xdr:col>
      <xdr:colOff>48846</xdr:colOff>
      <xdr:row>1</xdr:row>
      <xdr:rowOff>134326</xdr:rowOff>
    </xdr:to>
    <xdr:pic>
      <xdr:nvPicPr>
        <xdr:cNvPr id="4" name="Image 3">
          <a:extLst>
            <a:ext uri="{FF2B5EF4-FFF2-40B4-BE49-F238E27FC236}">
              <a16:creationId xmlns:a16="http://schemas.microsoft.com/office/drawing/2014/main" id="{83A3EC25-C2B0-4588-BEF1-2A423004890C}"/>
            </a:ext>
          </a:extLst>
        </xdr:cNvPr>
        <xdr:cNvPicPr/>
      </xdr:nvPicPr>
      <xdr:blipFill>
        <a:blip xmlns:r="http://schemas.openxmlformats.org/officeDocument/2006/relationships" r:embed="rId2"/>
        <a:stretch>
          <a:fillRect/>
        </a:stretch>
      </xdr:blipFill>
      <xdr:spPr>
        <a:xfrm>
          <a:off x="39144" y="0"/>
          <a:ext cx="2244414" cy="109903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63"/>
  <sheetViews>
    <sheetView tabSelected="1" view="pageBreakPreview" topLeftCell="A25" zoomScale="90" zoomScaleNormal="78" zoomScaleSheetLayoutView="90" workbookViewId="0">
      <selection activeCell="D10" sqref="D10"/>
    </sheetView>
  </sheetViews>
  <sheetFormatPr baseColWidth="10" defaultRowHeight="15.6" x14ac:dyDescent="0.3"/>
  <cols>
    <col min="1" max="2" width="9.09765625" style="1" customWidth="1"/>
    <col min="3" max="3" width="11.09765625" style="1" customWidth="1"/>
    <col min="4" max="4" width="54.3984375" customWidth="1"/>
    <col min="5" max="5" width="10.3984375" style="1" customWidth="1"/>
    <col min="6" max="7" width="15.3984375" style="2" customWidth="1"/>
    <col min="8" max="8" width="16.5" style="2" customWidth="1"/>
    <col min="16" max="16" width="16.8984375" customWidth="1"/>
    <col min="17" max="17" width="13.59765625" style="1" customWidth="1"/>
  </cols>
  <sheetData>
    <row r="1" spans="1:17" ht="75.75" customHeight="1" x14ac:dyDescent="0.3">
      <c r="D1" s="151" t="s">
        <v>47</v>
      </c>
      <c r="E1" s="151"/>
      <c r="F1" s="151"/>
      <c r="G1" s="151"/>
      <c r="H1" s="151"/>
      <c r="I1" s="151"/>
      <c r="J1" s="151"/>
      <c r="K1" s="151"/>
      <c r="L1" s="151"/>
      <c r="M1" s="151"/>
      <c r="N1" s="151"/>
      <c r="O1" s="151"/>
      <c r="P1" s="151"/>
    </row>
    <row r="2" spans="1:17" ht="91.5" customHeight="1" x14ac:dyDescent="0.3">
      <c r="C2" s="152" t="s">
        <v>0</v>
      </c>
      <c r="D2" s="152"/>
      <c r="E2" s="152"/>
      <c r="F2" s="152"/>
      <c r="G2" s="152"/>
      <c r="H2" s="152"/>
      <c r="I2" s="152"/>
      <c r="J2" s="152"/>
      <c r="K2" s="152"/>
      <c r="L2" s="152"/>
      <c r="M2" s="152"/>
      <c r="N2" s="152"/>
      <c r="O2" s="152"/>
      <c r="P2" s="152"/>
    </row>
    <row r="3" spans="1:17" ht="29.25" customHeight="1" thickBot="1" x14ac:dyDescent="0.35">
      <c r="D3" s="4"/>
      <c r="E3" s="5"/>
      <c r="F3" s="5"/>
      <c r="G3" s="5"/>
      <c r="H3" s="1"/>
    </row>
    <row r="4" spans="1:17" ht="16.5" customHeight="1" thickBot="1" x14ac:dyDescent="0.35">
      <c r="A4" s="181"/>
      <c r="B4" s="182"/>
      <c r="C4" s="182"/>
      <c r="D4" s="182"/>
      <c r="E4" s="182"/>
      <c r="F4" s="182"/>
      <c r="G4" s="182"/>
      <c r="H4" s="183"/>
      <c r="I4" s="176" t="s">
        <v>34</v>
      </c>
      <c r="J4" s="177"/>
      <c r="K4" s="177"/>
      <c r="L4" s="177"/>
      <c r="M4" s="177"/>
      <c r="N4" s="177"/>
      <c r="O4" s="177"/>
      <c r="P4" s="178"/>
      <c r="Q4" s="153" t="s">
        <v>52</v>
      </c>
    </row>
    <row r="5" spans="1:17" ht="78.599999999999994" thickBot="1" x14ac:dyDescent="0.35">
      <c r="A5" s="6" t="s">
        <v>1</v>
      </c>
      <c r="B5" s="6" t="s">
        <v>45</v>
      </c>
      <c r="C5" s="7" t="s">
        <v>2</v>
      </c>
      <c r="D5" s="8" t="s">
        <v>3</v>
      </c>
      <c r="E5" s="7" t="s">
        <v>4</v>
      </c>
      <c r="F5" s="184" t="s">
        <v>25</v>
      </c>
      <c r="G5" s="185"/>
      <c r="H5" s="9" t="s">
        <v>5</v>
      </c>
      <c r="I5" s="47" t="s">
        <v>35</v>
      </c>
      <c r="J5" s="47" t="s">
        <v>36</v>
      </c>
      <c r="K5" s="48" t="s">
        <v>37</v>
      </c>
      <c r="L5" s="49" t="s">
        <v>38</v>
      </c>
      <c r="M5" s="49" t="s">
        <v>39</v>
      </c>
      <c r="N5" s="50" t="s">
        <v>40</v>
      </c>
      <c r="O5" s="49" t="s">
        <v>41</v>
      </c>
      <c r="P5" s="51" t="s">
        <v>42</v>
      </c>
      <c r="Q5" s="154"/>
    </row>
    <row r="6" spans="1:17" ht="42" customHeight="1" thickBot="1" x14ac:dyDescent="0.35">
      <c r="A6" s="67">
        <v>1</v>
      </c>
      <c r="B6" s="68">
        <v>1</v>
      </c>
      <c r="C6" s="69">
        <v>597253</v>
      </c>
      <c r="D6" s="70" t="s">
        <v>23</v>
      </c>
      <c r="E6" s="71" t="s">
        <v>6</v>
      </c>
      <c r="F6" s="72">
        <v>16000</v>
      </c>
      <c r="G6" s="72" t="s">
        <v>7</v>
      </c>
      <c r="H6" s="119">
        <v>4000</v>
      </c>
      <c r="I6" s="73"/>
      <c r="J6" s="73"/>
      <c r="K6" s="74"/>
      <c r="L6" s="73"/>
      <c r="M6" s="75"/>
      <c r="N6" s="76">
        <f>L6-(L6*M6)</f>
        <v>0</v>
      </c>
      <c r="O6" s="76">
        <f>N6*1.055</f>
        <v>0</v>
      </c>
      <c r="P6" s="77">
        <f>N6*(F6+H6)</f>
        <v>0</v>
      </c>
      <c r="Q6" s="113" t="s">
        <v>64</v>
      </c>
    </row>
    <row r="7" spans="1:17" ht="42" customHeight="1" thickBot="1" x14ac:dyDescent="0.35">
      <c r="A7" s="78">
        <v>1</v>
      </c>
      <c r="B7" s="43">
        <v>2</v>
      </c>
      <c r="C7" s="79" t="s">
        <v>21</v>
      </c>
      <c r="D7" s="108" t="s">
        <v>24</v>
      </c>
      <c r="E7" s="81" t="s">
        <v>6</v>
      </c>
      <c r="F7" s="82">
        <v>1440</v>
      </c>
      <c r="G7" s="82" t="s">
        <v>11</v>
      </c>
      <c r="H7" s="99">
        <v>300</v>
      </c>
      <c r="I7" s="83"/>
      <c r="J7" s="83"/>
      <c r="K7" s="83"/>
      <c r="L7" s="84"/>
      <c r="M7" s="85"/>
      <c r="N7" s="86">
        <f>L7-(L7*M7)</f>
        <v>0</v>
      </c>
      <c r="O7" s="86">
        <f t="shared" ref="O7:O53" si="0">N7*1.055</f>
        <v>0</v>
      </c>
      <c r="P7" s="87">
        <f>N7*(F7+H7)</f>
        <v>0</v>
      </c>
      <c r="Q7" s="113" t="s">
        <v>53</v>
      </c>
    </row>
    <row r="8" spans="1:17" ht="42" customHeight="1" thickBot="1" x14ac:dyDescent="0.35">
      <c r="A8" s="78">
        <v>1</v>
      </c>
      <c r="B8" s="43">
        <v>3</v>
      </c>
      <c r="C8" s="79" t="s">
        <v>21</v>
      </c>
      <c r="D8" s="80" t="s">
        <v>71</v>
      </c>
      <c r="E8" s="81" t="s">
        <v>6</v>
      </c>
      <c r="F8" s="82">
        <v>150</v>
      </c>
      <c r="G8" s="82" t="s">
        <v>43</v>
      </c>
      <c r="H8" s="99">
        <v>10</v>
      </c>
      <c r="I8" s="42"/>
      <c r="J8" s="42"/>
      <c r="K8" s="42"/>
      <c r="L8" s="42"/>
      <c r="M8" s="42"/>
      <c r="N8" s="86">
        <f t="shared" ref="N8:N10" si="1">L8-(L8*M8)</f>
        <v>0</v>
      </c>
      <c r="O8" s="86">
        <f t="shared" ref="O8:O10" si="2">N8*1.055</f>
        <v>0</v>
      </c>
      <c r="P8" s="87">
        <f>N8*(F8+H8)</f>
        <v>0</v>
      </c>
      <c r="Q8" s="113">
        <v>2</v>
      </c>
    </row>
    <row r="9" spans="1:17" ht="42" customHeight="1" thickBot="1" x14ac:dyDescent="0.35">
      <c r="A9" s="78">
        <v>1</v>
      </c>
      <c r="B9" s="43">
        <v>4</v>
      </c>
      <c r="C9" s="79" t="s">
        <v>21</v>
      </c>
      <c r="D9" s="80" t="s">
        <v>72</v>
      </c>
      <c r="E9" s="81" t="s">
        <v>6</v>
      </c>
      <c r="F9" s="82">
        <v>150</v>
      </c>
      <c r="G9" s="82" t="s">
        <v>43</v>
      </c>
      <c r="H9" s="99">
        <v>10</v>
      </c>
      <c r="I9" s="84"/>
      <c r="J9" s="83"/>
      <c r="K9" s="86"/>
      <c r="L9" s="84"/>
      <c r="M9" s="88"/>
      <c r="N9" s="86">
        <f t="shared" si="1"/>
        <v>0</v>
      </c>
      <c r="O9" s="86">
        <f t="shared" si="2"/>
        <v>0</v>
      </c>
      <c r="P9" s="87">
        <f>N9*(F9+H9)</f>
        <v>0</v>
      </c>
      <c r="Q9" s="113">
        <v>2</v>
      </c>
    </row>
    <row r="10" spans="1:17" ht="45.75" customHeight="1" thickBot="1" x14ac:dyDescent="0.35">
      <c r="A10" s="89">
        <v>1</v>
      </c>
      <c r="B10" s="90">
        <v>5</v>
      </c>
      <c r="C10" s="91" t="s">
        <v>21</v>
      </c>
      <c r="D10" s="92" t="s">
        <v>69</v>
      </c>
      <c r="E10" s="93" t="s">
        <v>6</v>
      </c>
      <c r="F10" s="94">
        <v>1500</v>
      </c>
      <c r="G10" s="94" t="s">
        <v>46</v>
      </c>
      <c r="H10" s="100">
        <v>300</v>
      </c>
      <c r="I10" s="98"/>
      <c r="J10" s="95"/>
      <c r="K10" s="95"/>
      <c r="L10" s="95"/>
      <c r="M10" s="95"/>
      <c r="N10" s="96">
        <f t="shared" si="1"/>
        <v>0</v>
      </c>
      <c r="O10" s="96">
        <f t="shared" si="2"/>
        <v>0</v>
      </c>
      <c r="P10" s="97">
        <f>N10*(F10+H10)</f>
        <v>0</v>
      </c>
      <c r="Q10" s="114" t="s">
        <v>63</v>
      </c>
    </row>
    <row r="11" spans="1:17" ht="42" customHeight="1" thickBot="1" x14ac:dyDescent="0.35">
      <c r="A11" s="62"/>
      <c r="B11" s="63"/>
      <c r="C11" s="63"/>
      <c r="D11" s="105"/>
      <c r="E11" s="65"/>
      <c r="F11" s="64"/>
      <c r="G11" s="64"/>
      <c r="H11" s="106"/>
      <c r="I11" s="107"/>
      <c r="J11" s="107"/>
      <c r="K11" s="107"/>
      <c r="L11" s="155" t="s">
        <v>44</v>
      </c>
      <c r="M11" s="156"/>
      <c r="N11" s="156"/>
      <c r="O11" s="157"/>
      <c r="P11" s="66">
        <f>SUM(P6:P10)</f>
        <v>0</v>
      </c>
    </row>
    <row r="12" spans="1:17" ht="35.1" customHeight="1" thickBot="1" x14ac:dyDescent="0.35">
      <c r="A12" s="179" t="s">
        <v>8</v>
      </c>
      <c r="B12" s="180"/>
      <c r="C12" s="180"/>
      <c r="D12" s="180"/>
      <c r="E12" s="180"/>
      <c r="F12" s="180"/>
      <c r="G12" s="180"/>
      <c r="H12" s="180"/>
      <c r="I12" s="180"/>
      <c r="J12" s="180"/>
      <c r="K12" s="180"/>
      <c r="L12" s="171"/>
      <c r="M12" s="171"/>
      <c r="N12" s="171"/>
      <c r="O12" s="171"/>
      <c r="P12" s="172"/>
    </row>
    <row r="13" spans="1:17" s="104" customFormat="1" ht="18" customHeight="1" thickBot="1" x14ac:dyDescent="0.35">
      <c r="A13" s="101"/>
      <c r="B13" s="102"/>
      <c r="C13" s="102"/>
      <c r="D13" s="102"/>
      <c r="E13" s="102"/>
      <c r="F13" s="102"/>
      <c r="G13" s="102"/>
      <c r="H13" s="102"/>
      <c r="I13" s="103"/>
      <c r="J13" s="103"/>
      <c r="K13" s="103"/>
      <c r="L13" s="103"/>
      <c r="M13" s="103"/>
      <c r="N13" s="103"/>
      <c r="O13" s="103"/>
      <c r="P13" s="103"/>
      <c r="Q13" s="115"/>
    </row>
    <row r="14" spans="1:17" ht="35.1" customHeight="1" thickBot="1" x14ac:dyDescent="0.35">
      <c r="A14" s="10">
        <v>2</v>
      </c>
      <c r="B14" s="46">
        <v>1</v>
      </c>
      <c r="C14" s="16">
        <v>207825</v>
      </c>
      <c r="D14" s="11" t="s">
        <v>50</v>
      </c>
      <c r="E14" s="12" t="s">
        <v>6</v>
      </c>
      <c r="F14" s="120">
        <v>2000</v>
      </c>
      <c r="G14" s="14" t="s">
        <v>10</v>
      </c>
      <c r="H14" s="19"/>
      <c r="I14" s="15"/>
      <c r="J14" s="52"/>
      <c r="K14" s="54"/>
      <c r="L14" s="57"/>
      <c r="M14" s="55"/>
      <c r="N14" s="54">
        <f>L14-(L14*M14)</f>
        <v>0</v>
      </c>
      <c r="O14" s="54">
        <f>N14*1.055</f>
        <v>0</v>
      </c>
      <c r="P14" s="56">
        <f>N14*(F14+H14)</f>
        <v>0</v>
      </c>
      <c r="Q14" s="114" t="s">
        <v>65</v>
      </c>
    </row>
    <row r="15" spans="1:17" ht="35.1" customHeight="1" thickBot="1" x14ac:dyDescent="0.35">
      <c r="A15"/>
      <c r="B15"/>
      <c r="C15"/>
      <c r="E15"/>
      <c r="F15" s="104"/>
      <c r="G15"/>
      <c r="H15"/>
    </row>
    <row r="16" spans="1:17" ht="35.1" customHeight="1" thickBot="1" x14ac:dyDescent="0.35">
      <c r="A16" s="10">
        <v>3</v>
      </c>
      <c r="B16" s="46">
        <v>1</v>
      </c>
      <c r="C16" s="16">
        <v>207836</v>
      </c>
      <c r="D16" s="11" t="s">
        <v>26</v>
      </c>
      <c r="E16" s="12" t="s">
        <v>6</v>
      </c>
      <c r="F16" s="120">
        <v>800</v>
      </c>
      <c r="G16" s="14" t="s">
        <v>10</v>
      </c>
      <c r="H16" s="19"/>
      <c r="I16" s="15"/>
      <c r="J16" s="52"/>
      <c r="K16" s="54"/>
      <c r="L16" s="57"/>
      <c r="M16" s="55"/>
      <c r="N16" s="54">
        <f>L16-(L16*M16)</f>
        <v>0</v>
      </c>
      <c r="O16" s="54">
        <f>N16*1.055</f>
        <v>0</v>
      </c>
      <c r="P16" s="56">
        <f>N16*(F16+H16)</f>
        <v>0</v>
      </c>
      <c r="Q16" s="114" t="s">
        <v>65</v>
      </c>
    </row>
    <row r="17" spans="1:17" ht="35.1" customHeight="1" thickBot="1" x14ac:dyDescent="0.35">
      <c r="A17"/>
      <c r="B17"/>
      <c r="C17"/>
      <c r="E17"/>
      <c r="F17" s="104"/>
      <c r="G17"/>
      <c r="H17"/>
    </row>
    <row r="18" spans="1:17" ht="35.1" customHeight="1" thickBot="1" x14ac:dyDescent="0.35">
      <c r="A18" s="10">
        <v>4</v>
      </c>
      <c r="B18" s="46">
        <v>1</v>
      </c>
      <c r="C18" s="16">
        <v>597275</v>
      </c>
      <c r="D18" s="11" t="s">
        <v>27</v>
      </c>
      <c r="E18" s="12" t="s">
        <v>6</v>
      </c>
      <c r="F18" s="121">
        <v>30</v>
      </c>
      <c r="G18" s="17" t="s">
        <v>9</v>
      </c>
      <c r="H18" s="19"/>
      <c r="I18" s="15"/>
      <c r="J18" s="52"/>
      <c r="K18" s="54"/>
      <c r="L18" s="57"/>
      <c r="M18" s="55"/>
      <c r="N18" s="54">
        <f>L18-(L18*M18)</f>
        <v>0</v>
      </c>
      <c r="O18" s="54">
        <f>N18*1.055</f>
        <v>0</v>
      </c>
      <c r="P18" s="56">
        <f>N18*(F18+H18)</f>
        <v>0</v>
      </c>
      <c r="Q18" s="113" t="s">
        <v>55</v>
      </c>
    </row>
    <row r="19" spans="1:17" ht="35.1" customHeight="1" thickBot="1" x14ac:dyDescent="0.35">
      <c r="A19"/>
      <c r="B19"/>
      <c r="C19"/>
      <c r="E19"/>
      <c r="F19" s="104"/>
      <c r="G19"/>
      <c r="H19"/>
    </row>
    <row r="20" spans="1:17" ht="35.1" customHeight="1" thickBot="1" x14ac:dyDescent="0.35">
      <c r="A20" s="10">
        <v>5</v>
      </c>
      <c r="B20" s="46">
        <v>1</v>
      </c>
      <c r="C20" s="16">
        <v>180070</v>
      </c>
      <c r="D20" s="11" t="s">
        <v>28</v>
      </c>
      <c r="E20" s="12" t="s">
        <v>6</v>
      </c>
      <c r="F20" s="121">
        <v>100</v>
      </c>
      <c r="G20" s="17" t="s">
        <v>9</v>
      </c>
      <c r="H20" s="19"/>
      <c r="I20" s="15"/>
      <c r="J20" s="52"/>
      <c r="K20" s="54"/>
      <c r="L20" s="57"/>
      <c r="M20" s="55"/>
      <c r="N20" s="54">
        <f>L20-(L20*M20)</f>
        <v>0</v>
      </c>
      <c r="O20" s="54">
        <f>N20*1.055</f>
        <v>0</v>
      </c>
      <c r="P20" s="56">
        <f>N20*(F20+H20)</f>
        <v>0</v>
      </c>
      <c r="Q20" s="113" t="s">
        <v>53</v>
      </c>
    </row>
    <row r="21" spans="1:17" ht="35.1" customHeight="1" thickBot="1" x14ac:dyDescent="0.35">
      <c r="A21"/>
      <c r="B21"/>
      <c r="C21"/>
      <c r="E21"/>
      <c r="F21" s="104"/>
      <c r="G21"/>
      <c r="H21"/>
    </row>
    <row r="22" spans="1:17" ht="35.1" customHeight="1" thickBot="1" x14ac:dyDescent="0.35">
      <c r="A22" s="10">
        <v>6</v>
      </c>
      <c r="B22" s="46">
        <v>1</v>
      </c>
      <c r="C22" s="38">
        <v>210739</v>
      </c>
      <c r="D22" s="39" t="s">
        <v>49</v>
      </c>
      <c r="E22" s="40" t="s">
        <v>6</v>
      </c>
      <c r="F22" s="120">
        <v>6500</v>
      </c>
      <c r="G22" s="28" t="s">
        <v>7</v>
      </c>
      <c r="H22" s="41"/>
      <c r="I22" s="15"/>
      <c r="J22" s="58"/>
      <c r="K22" s="52"/>
      <c r="L22" s="15"/>
      <c r="M22" s="53"/>
      <c r="N22" s="54">
        <f>L22-(L22*M22)</f>
        <v>0</v>
      </c>
      <c r="O22" s="54">
        <f t="shared" si="0"/>
        <v>0</v>
      </c>
      <c r="P22" s="56">
        <f>N22*(F22+H22)</f>
        <v>0</v>
      </c>
      <c r="Q22" s="113" t="s">
        <v>64</v>
      </c>
    </row>
    <row r="23" spans="1:17" ht="35.1" customHeight="1" x14ac:dyDescent="0.3">
      <c r="A23" s="173" t="s">
        <v>8</v>
      </c>
      <c r="B23" s="174"/>
      <c r="C23" s="174"/>
      <c r="D23" s="174"/>
      <c r="E23" s="174"/>
      <c r="F23" s="174"/>
      <c r="G23" s="174"/>
      <c r="H23" s="174"/>
      <c r="I23" s="174"/>
      <c r="J23" s="174"/>
      <c r="K23" s="174"/>
      <c r="L23" s="174"/>
      <c r="M23" s="174"/>
      <c r="N23" s="174"/>
      <c r="O23" s="174"/>
      <c r="P23" s="174"/>
    </row>
    <row r="24" spans="1:17" ht="16.2" thickBot="1" x14ac:dyDescent="0.35">
      <c r="A24"/>
      <c r="B24"/>
      <c r="C24"/>
      <c r="E24"/>
      <c r="F24"/>
      <c r="G24"/>
      <c r="H24"/>
    </row>
    <row r="25" spans="1:17" ht="61.5" customHeight="1" thickBot="1" x14ac:dyDescent="0.35">
      <c r="A25" s="10">
        <v>7</v>
      </c>
      <c r="B25" s="46">
        <v>1</v>
      </c>
      <c r="C25" s="16">
        <v>415447</v>
      </c>
      <c r="D25" s="11" t="s">
        <v>70</v>
      </c>
      <c r="E25" s="12" t="s">
        <v>20</v>
      </c>
      <c r="F25" s="123">
        <v>60</v>
      </c>
      <c r="G25" s="17" t="s">
        <v>9</v>
      </c>
      <c r="H25" s="18"/>
      <c r="I25" s="15"/>
      <c r="J25" s="52"/>
      <c r="K25" s="54"/>
      <c r="L25" s="57"/>
      <c r="M25" s="55"/>
      <c r="N25" s="54">
        <f>L25-(L25*M25)</f>
        <v>0</v>
      </c>
      <c r="O25" s="54">
        <f>N25*1.055</f>
        <v>0</v>
      </c>
      <c r="P25" s="56">
        <f>N25*(F25+H25)</f>
        <v>0</v>
      </c>
      <c r="Q25" s="113" t="s">
        <v>53</v>
      </c>
    </row>
    <row r="26" spans="1:17" ht="16.2" thickBot="1" x14ac:dyDescent="0.35">
      <c r="A26"/>
      <c r="B26"/>
      <c r="C26"/>
      <c r="E26"/>
      <c r="F26" s="36"/>
      <c r="G26"/>
      <c r="H26"/>
    </row>
    <row r="27" spans="1:17" ht="37.5" customHeight="1" thickBot="1" x14ac:dyDescent="0.35">
      <c r="A27" s="10">
        <v>8</v>
      </c>
      <c r="B27" s="46">
        <v>1</v>
      </c>
      <c r="C27" s="16">
        <v>21077</v>
      </c>
      <c r="D27" s="20" t="s">
        <v>29</v>
      </c>
      <c r="E27" s="12" t="s">
        <v>20</v>
      </c>
      <c r="F27" s="125">
        <v>20</v>
      </c>
      <c r="G27" s="14" t="s">
        <v>11</v>
      </c>
      <c r="H27" s="19"/>
      <c r="I27" s="15"/>
      <c r="J27" s="52"/>
      <c r="K27" s="54"/>
      <c r="L27" s="57"/>
      <c r="M27" s="55"/>
      <c r="N27" s="54">
        <f>L27-(L27*M27)</f>
        <v>0</v>
      </c>
      <c r="O27" s="54">
        <f>N27*1.055</f>
        <v>0</v>
      </c>
      <c r="P27" s="56">
        <f>N27*(F27+H27)</f>
        <v>0</v>
      </c>
      <c r="Q27" s="113" t="s">
        <v>53</v>
      </c>
    </row>
    <row r="28" spans="1:17" ht="16.2" thickBot="1" x14ac:dyDescent="0.35">
      <c r="A28"/>
      <c r="B28"/>
      <c r="C28"/>
      <c r="E28"/>
      <c r="F28" s="36"/>
      <c r="G28"/>
      <c r="H28"/>
    </row>
    <row r="29" spans="1:17" ht="36.75" customHeight="1" thickBot="1" x14ac:dyDescent="0.35">
      <c r="A29" s="10">
        <v>9</v>
      </c>
      <c r="B29" s="46">
        <v>1</v>
      </c>
      <c r="C29" s="16">
        <v>123077</v>
      </c>
      <c r="D29" s="21" t="s">
        <v>12</v>
      </c>
      <c r="E29" s="12" t="s">
        <v>20</v>
      </c>
      <c r="F29" s="123">
        <v>40</v>
      </c>
      <c r="G29" s="22" t="s">
        <v>9</v>
      </c>
      <c r="H29" s="19"/>
      <c r="I29" s="15"/>
      <c r="J29" s="52"/>
      <c r="K29" s="54"/>
      <c r="L29" s="57"/>
      <c r="M29" s="55"/>
      <c r="N29" s="54">
        <f>L29-(L29*M29)</f>
        <v>0</v>
      </c>
      <c r="O29" s="54">
        <f>N29*1.055</f>
        <v>0</v>
      </c>
      <c r="P29" s="56">
        <f>N29*(F29+H29)</f>
        <v>0</v>
      </c>
      <c r="Q29" s="113" t="s">
        <v>53</v>
      </c>
    </row>
    <row r="30" spans="1:17" ht="16.2" thickBot="1" x14ac:dyDescent="0.35">
      <c r="A30"/>
      <c r="B30"/>
      <c r="C30"/>
      <c r="E30"/>
      <c r="F30" s="36"/>
      <c r="G30"/>
      <c r="H30"/>
    </row>
    <row r="31" spans="1:17" ht="36" customHeight="1" thickBot="1" x14ac:dyDescent="0.35">
      <c r="A31" s="10">
        <v>10</v>
      </c>
      <c r="B31" s="46">
        <v>1</v>
      </c>
      <c r="C31" s="16">
        <v>713183</v>
      </c>
      <c r="D31" s="21" t="s">
        <v>13</v>
      </c>
      <c r="E31" s="12" t="s">
        <v>14</v>
      </c>
      <c r="F31" s="123">
        <v>100</v>
      </c>
      <c r="G31" s="22" t="s">
        <v>9</v>
      </c>
      <c r="H31" s="19"/>
      <c r="I31" s="15"/>
      <c r="J31" s="52"/>
      <c r="K31" s="54"/>
      <c r="L31" s="57"/>
      <c r="M31" s="55"/>
      <c r="N31" s="54">
        <f>L31-(L31*M31)</f>
        <v>0</v>
      </c>
      <c r="O31" s="54"/>
      <c r="P31" s="56">
        <f>N31*(F31+H31)</f>
        <v>0</v>
      </c>
      <c r="Q31" s="113" t="s">
        <v>53</v>
      </c>
    </row>
    <row r="32" spans="1:17" ht="16.2" thickBot="1" x14ac:dyDescent="0.35">
      <c r="A32"/>
      <c r="B32"/>
      <c r="C32"/>
      <c r="E32"/>
      <c r="F32"/>
      <c r="G32"/>
      <c r="H32"/>
    </row>
    <row r="33" spans="1:17" ht="30.75" customHeight="1" thickBot="1" x14ac:dyDescent="0.35">
      <c r="A33" s="10">
        <v>11</v>
      </c>
      <c r="B33" s="46">
        <v>1</v>
      </c>
      <c r="C33" s="23">
        <v>839884</v>
      </c>
      <c r="D33" s="24" t="s">
        <v>15</v>
      </c>
      <c r="E33" s="12" t="s">
        <v>14</v>
      </c>
      <c r="F33" s="123">
        <v>50</v>
      </c>
      <c r="G33" s="25" t="s">
        <v>9</v>
      </c>
      <c r="H33" s="19"/>
      <c r="I33" s="15"/>
      <c r="J33" s="59"/>
      <c r="K33" s="54"/>
      <c r="L33" s="57"/>
      <c r="M33" s="60"/>
      <c r="N33" s="54">
        <f>L33-(L33*M33)</f>
        <v>0</v>
      </c>
      <c r="O33" s="54">
        <f t="shared" si="0"/>
        <v>0</v>
      </c>
      <c r="P33" s="56">
        <f>N33*(F33+H33)</f>
        <v>0</v>
      </c>
      <c r="Q33" s="113" t="s">
        <v>53</v>
      </c>
    </row>
    <row r="34" spans="1:17" ht="16.2" thickBot="1" x14ac:dyDescent="0.35">
      <c r="A34"/>
      <c r="B34"/>
      <c r="C34"/>
      <c r="E34"/>
      <c r="F34"/>
      <c r="G34"/>
      <c r="H34"/>
      <c r="I34" s="15"/>
    </row>
    <row r="35" spans="1:17" ht="45" thickBot="1" x14ac:dyDescent="0.35">
      <c r="A35" s="10">
        <v>12</v>
      </c>
      <c r="B35" s="46">
        <v>1</v>
      </c>
      <c r="C35" s="16">
        <v>723020</v>
      </c>
      <c r="D35" s="21" t="s">
        <v>67</v>
      </c>
      <c r="E35" s="12" t="s">
        <v>14</v>
      </c>
      <c r="F35" s="13">
        <v>9000</v>
      </c>
      <c r="G35" s="17" t="s">
        <v>7</v>
      </c>
      <c r="H35" s="26"/>
      <c r="I35" s="15"/>
      <c r="J35" s="52"/>
      <c r="K35" s="54"/>
      <c r="L35" s="57"/>
      <c r="M35" s="55"/>
      <c r="N35" s="54">
        <f>L35-(L35*M35)</f>
        <v>0</v>
      </c>
      <c r="O35" s="54">
        <f>N35*1.055</f>
        <v>0</v>
      </c>
      <c r="P35" s="56">
        <f>N35*(F35+H35)</f>
        <v>0</v>
      </c>
      <c r="Q35" s="113" t="s">
        <v>64</v>
      </c>
    </row>
    <row r="36" spans="1:17" ht="51.75" customHeight="1" thickBot="1" x14ac:dyDescent="0.35">
      <c r="A36" s="10">
        <v>12</v>
      </c>
      <c r="B36" s="46">
        <v>2</v>
      </c>
      <c r="C36" s="16" t="s">
        <v>21</v>
      </c>
      <c r="D36" s="21" t="s">
        <v>22</v>
      </c>
      <c r="E36" s="12" t="s">
        <v>20</v>
      </c>
      <c r="F36" s="13">
        <v>300</v>
      </c>
      <c r="G36" s="17" t="s">
        <v>33</v>
      </c>
      <c r="H36" s="26"/>
      <c r="I36" s="15"/>
      <c r="J36" s="59"/>
      <c r="K36" s="54"/>
      <c r="L36" s="57"/>
      <c r="M36" s="60"/>
      <c r="N36" s="54">
        <f>L39-(L39*M39)</f>
        <v>0</v>
      </c>
      <c r="O36" s="54">
        <f t="shared" si="0"/>
        <v>0</v>
      </c>
      <c r="P36" s="56">
        <f>N36*(F36+H36)</f>
        <v>0</v>
      </c>
      <c r="Q36" s="113" t="s">
        <v>66</v>
      </c>
    </row>
    <row r="37" spans="1:17" ht="51.75" customHeight="1" thickBot="1" x14ac:dyDescent="0.35">
      <c r="A37" s="62"/>
      <c r="B37" s="63"/>
      <c r="C37" s="63"/>
      <c r="D37" s="105"/>
      <c r="E37" s="65"/>
      <c r="F37" s="64"/>
      <c r="G37" s="63"/>
      <c r="H37" s="109"/>
      <c r="I37" s="110"/>
      <c r="J37" s="111"/>
      <c r="K37" s="112"/>
      <c r="L37" s="155" t="s">
        <v>44</v>
      </c>
      <c r="M37" s="156"/>
      <c r="N37" s="156"/>
      <c r="O37" s="157"/>
      <c r="P37" s="66">
        <f>SUM(P35:P36)</f>
        <v>0</v>
      </c>
      <c r="Q37" s="116"/>
    </row>
    <row r="38" spans="1:17" ht="22.5" customHeight="1" thickBot="1" x14ac:dyDescent="0.35">
      <c r="A38" s="170" t="s">
        <v>8</v>
      </c>
      <c r="B38" s="171"/>
      <c r="C38" s="171"/>
      <c r="D38" s="171"/>
      <c r="E38" s="171"/>
      <c r="F38" s="171"/>
      <c r="G38" s="171"/>
      <c r="H38" s="171"/>
      <c r="I38" s="171"/>
      <c r="J38" s="171"/>
      <c r="K38" s="171"/>
      <c r="L38" s="171"/>
      <c r="M38" s="171"/>
      <c r="N38" s="171"/>
      <c r="O38" s="171"/>
      <c r="P38" s="172"/>
    </row>
    <row r="39" spans="1:17" ht="45" thickBot="1" x14ac:dyDescent="0.35">
      <c r="A39" s="10">
        <v>13</v>
      </c>
      <c r="B39" s="46">
        <v>1</v>
      </c>
      <c r="C39" s="38">
        <v>723030</v>
      </c>
      <c r="D39" s="44" t="s">
        <v>68</v>
      </c>
      <c r="E39" s="40" t="s">
        <v>14</v>
      </c>
      <c r="F39" s="124">
        <v>3000</v>
      </c>
      <c r="G39" s="22" t="s">
        <v>7</v>
      </c>
      <c r="H39" s="45"/>
      <c r="J39" s="58"/>
      <c r="K39" s="52"/>
      <c r="L39" s="15"/>
      <c r="M39" s="53"/>
      <c r="N39" s="54">
        <f>L39-(L39*M39)</f>
        <v>0</v>
      </c>
      <c r="O39" s="54">
        <f>N39*1.055</f>
        <v>0</v>
      </c>
      <c r="P39" s="56">
        <f>N39*(F39+H39)</f>
        <v>0</v>
      </c>
      <c r="Q39" s="113" t="s">
        <v>64</v>
      </c>
    </row>
    <row r="40" spans="1:17" ht="26.25" customHeight="1" thickBot="1" x14ac:dyDescent="0.35">
      <c r="A40" s="173" t="s">
        <v>8</v>
      </c>
      <c r="B40" s="174"/>
      <c r="C40" s="174"/>
      <c r="D40" s="174"/>
      <c r="E40" s="174"/>
      <c r="F40" s="174"/>
      <c r="G40" s="174"/>
      <c r="H40" s="174"/>
      <c r="I40" s="174"/>
      <c r="J40" s="174"/>
      <c r="K40" s="174"/>
      <c r="L40" s="174"/>
      <c r="M40" s="174"/>
      <c r="N40" s="174"/>
      <c r="O40" s="174"/>
      <c r="P40" s="175"/>
    </row>
    <row r="41" spans="1:17" ht="43.8" thickBot="1" x14ac:dyDescent="0.35">
      <c r="A41" s="10">
        <v>14</v>
      </c>
      <c r="B41" s="46">
        <v>1</v>
      </c>
      <c r="C41" s="16">
        <v>124794</v>
      </c>
      <c r="D41" s="27" t="s">
        <v>16</v>
      </c>
      <c r="E41" s="12" t="s">
        <v>14</v>
      </c>
      <c r="F41" s="123">
        <v>2000</v>
      </c>
      <c r="G41" s="25" t="s">
        <v>17</v>
      </c>
      <c r="H41" s="19"/>
      <c r="I41" s="15"/>
      <c r="J41" s="59"/>
      <c r="K41" s="54"/>
      <c r="L41" s="57"/>
      <c r="M41" s="60"/>
      <c r="N41" s="54">
        <f>L41-(L41*M41)</f>
        <v>0</v>
      </c>
      <c r="O41" s="54">
        <f t="shared" si="0"/>
        <v>0</v>
      </c>
      <c r="P41" s="56">
        <f>N41*(F41+H41)</f>
        <v>0</v>
      </c>
      <c r="Q41" s="114" t="s">
        <v>64</v>
      </c>
    </row>
    <row r="42" spans="1:17" ht="16.2" thickBot="1" x14ac:dyDescent="0.35">
      <c r="A42"/>
      <c r="B42"/>
      <c r="C42"/>
      <c r="E42"/>
      <c r="F42" s="36"/>
      <c r="G42"/>
      <c r="H42"/>
    </row>
    <row r="43" spans="1:17" ht="37.5" customHeight="1" thickBot="1" x14ac:dyDescent="0.35">
      <c r="A43" s="10">
        <v>15</v>
      </c>
      <c r="B43" s="46">
        <v>1</v>
      </c>
      <c r="C43" s="23">
        <v>316139</v>
      </c>
      <c r="D43" s="24" t="s">
        <v>18</v>
      </c>
      <c r="E43" s="12" t="s">
        <v>14</v>
      </c>
      <c r="F43" s="124">
        <v>1000</v>
      </c>
      <c r="G43" s="28" t="s">
        <v>10</v>
      </c>
      <c r="H43" s="19"/>
      <c r="I43" s="15"/>
      <c r="J43" s="59"/>
      <c r="K43" s="54"/>
      <c r="L43" s="57"/>
      <c r="M43" s="60"/>
      <c r="N43" s="54">
        <f>L43-(L43*M43)</f>
        <v>0</v>
      </c>
      <c r="O43" s="54">
        <f t="shared" si="0"/>
        <v>0</v>
      </c>
      <c r="P43" s="56">
        <f>N43*(F43+H43)</f>
        <v>0</v>
      </c>
      <c r="Q43" s="114" t="s">
        <v>54</v>
      </c>
    </row>
    <row r="44" spans="1:17" ht="16.2" thickBot="1" x14ac:dyDescent="0.35">
      <c r="A44"/>
      <c r="B44"/>
      <c r="C44"/>
      <c r="E44"/>
      <c r="F44" s="36"/>
      <c r="G44"/>
      <c r="H44"/>
    </row>
    <row r="45" spans="1:17" ht="52.5" customHeight="1" thickBot="1" x14ac:dyDescent="0.35">
      <c r="A45" s="10">
        <v>16</v>
      </c>
      <c r="B45" s="46">
        <v>1</v>
      </c>
      <c r="C45" s="29">
        <v>713220</v>
      </c>
      <c r="D45" s="30" t="s">
        <v>19</v>
      </c>
      <c r="E45" s="12" t="s">
        <v>14</v>
      </c>
      <c r="F45" s="123">
        <v>100</v>
      </c>
      <c r="G45" s="25" t="s">
        <v>9</v>
      </c>
      <c r="H45" s="19"/>
      <c r="I45" s="15"/>
      <c r="J45" s="59"/>
      <c r="K45" s="54"/>
      <c r="L45" s="57"/>
      <c r="M45" s="60"/>
      <c r="N45" s="54">
        <f>L45-(L45*M45)</f>
        <v>0</v>
      </c>
      <c r="O45" s="54">
        <f t="shared" si="0"/>
        <v>0</v>
      </c>
      <c r="P45" s="56">
        <f>N45*(F45+H45)</f>
        <v>0</v>
      </c>
      <c r="Q45" s="113" t="s">
        <v>53</v>
      </c>
    </row>
    <row r="46" spans="1:17" ht="16.2" thickBot="1" x14ac:dyDescent="0.35">
      <c r="A46"/>
      <c r="B46"/>
      <c r="C46"/>
      <c r="E46"/>
      <c r="F46" s="36"/>
      <c r="G46"/>
      <c r="H46"/>
    </row>
    <row r="47" spans="1:17" ht="41.25" customHeight="1" thickBot="1" x14ac:dyDescent="0.35">
      <c r="A47" s="10">
        <v>17</v>
      </c>
      <c r="B47" s="46">
        <v>1</v>
      </c>
      <c r="C47" s="23">
        <v>713230</v>
      </c>
      <c r="D47" s="24" t="s">
        <v>30</v>
      </c>
      <c r="E47" s="12" t="s">
        <v>14</v>
      </c>
      <c r="F47" s="123">
        <v>25</v>
      </c>
      <c r="G47" s="22" t="s">
        <v>9</v>
      </c>
      <c r="H47" s="19"/>
      <c r="I47" s="15"/>
      <c r="J47" s="59"/>
      <c r="K47" s="54"/>
      <c r="L47" s="57"/>
      <c r="M47" s="60"/>
      <c r="N47" s="54">
        <f>L47-(L47*M47)</f>
        <v>0</v>
      </c>
      <c r="O47" s="54">
        <f t="shared" si="0"/>
        <v>0</v>
      </c>
      <c r="P47" s="56">
        <f>N47*(F47+H47)</f>
        <v>0</v>
      </c>
      <c r="Q47" s="113" t="s">
        <v>53</v>
      </c>
    </row>
    <row r="48" spans="1:17" ht="16.2" thickBot="1" x14ac:dyDescent="0.35">
      <c r="A48"/>
      <c r="B48"/>
      <c r="C48"/>
      <c r="E48"/>
      <c r="F48" s="36"/>
      <c r="G48"/>
      <c r="H48"/>
    </row>
    <row r="49" spans="1:17" ht="41.25" customHeight="1" thickBot="1" x14ac:dyDescent="0.35">
      <c r="A49" s="10">
        <v>18</v>
      </c>
      <c r="B49" s="46">
        <v>1</v>
      </c>
      <c r="C49" s="23">
        <v>713208</v>
      </c>
      <c r="D49" s="24" t="s">
        <v>51</v>
      </c>
      <c r="E49" s="12" t="s">
        <v>14</v>
      </c>
      <c r="F49" s="123">
        <v>50</v>
      </c>
      <c r="G49" s="22" t="s">
        <v>9</v>
      </c>
      <c r="H49" s="19"/>
      <c r="I49" s="15"/>
      <c r="J49" s="59"/>
      <c r="K49" s="54"/>
      <c r="L49" s="57"/>
      <c r="M49" s="60"/>
      <c r="N49" s="54">
        <f>L49-(L49*M49)</f>
        <v>0</v>
      </c>
      <c r="O49" s="54">
        <f t="shared" si="0"/>
        <v>0</v>
      </c>
      <c r="P49" s="56">
        <f>N49*(F49+H49)</f>
        <v>0</v>
      </c>
      <c r="Q49" s="113" t="s">
        <v>53</v>
      </c>
    </row>
    <row r="50" spans="1:17" ht="16.5" customHeight="1" thickBot="1" x14ac:dyDescent="0.35">
      <c r="A50" s="36"/>
      <c r="B50" s="36"/>
      <c r="C50" s="36"/>
      <c r="D50" s="36"/>
      <c r="E50" s="36"/>
      <c r="F50" s="36"/>
      <c r="G50" s="36"/>
      <c r="H50" s="36"/>
      <c r="I50" s="130"/>
      <c r="J50" s="131"/>
      <c r="K50" s="132"/>
      <c r="L50" s="130"/>
      <c r="M50" s="133"/>
      <c r="N50" s="134"/>
      <c r="O50" s="134"/>
      <c r="P50" s="135"/>
      <c r="Q50" s="117"/>
    </row>
    <row r="51" spans="1:17" s="122" customFormat="1" ht="40.5" customHeight="1" thickBot="1" x14ac:dyDescent="0.35">
      <c r="A51" s="10">
        <v>19</v>
      </c>
      <c r="B51" s="126">
        <v>1</v>
      </c>
      <c r="C51" s="23">
        <v>210740</v>
      </c>
      <c r="D51" s="24" t="s">
        <v>31</v>
      </c>
      <c r="E51" s="136" t="s">
        <v>14</v>
      </c>
      <c r="F51" s="123">
        <v>320</v>
      </c>
      <c r="G51" s="25" t="s">
        <v>9</v>
      </c>
      <c r="H51" s="137"/>
      <c r="I51" s="130"/>
      <c r="J51" s="138"/>
      <c r="K51" s="139"/>
      <c r="L51" s="140"/>
      <c r="M51" s="141"/>
      <c r="N51" s="142"/>
      <c r="O51" s="142"/>
      <c r="P51" s="143">
        <f>N51*(F51+H51)</f>
        <v>0</v>
      </c>
      <c r="Q51" s="113" t="s">
        <v>53</v>
      </c>
    </row>
    <row r="52" spans="1:17" s="36" customFormat="1" ht="16.2" thickBot="1" x14ac:dyDescent="0.35">
      <c r="A52" s="31"/>
      <c r="B52" s="32"/>
      <c r="C52" s="32"/>
      <c r="D52" s="33"/>
      <c r="E52" s="34"/>
      <c r="F52" s="32"/>
      <c r="G52" s="32"/>
      <c r="H52" s="35"/>
      <c r="I52"/>
      <c r="J52"/>
      <c r="K52"/>
      <c r="L52"/>
      <c r="M52"/>
      <c r="N52"/>
      <c r="O52"/>
      <c r="P52"/>
      <c r="Q52" s="117"/>
    </row>
    <row r="53" spans="1:17" ht="46.5" customHeight="1" thickBot="1" x14ac:dyDescent="0.35">
      <c r="A53" s="10">
        <v>20</v>
      </c>
      <c r="B53" s="46">
        <v>1</v>
      </c>
      <c r="C53" s="23">
        <v>679755</v>
      </c>
      <c r="D53" s="24" t="s">
        <v>32</v>
      </c>
      <c r="E53" s="12" t="s">
        <v>20</v>
      </c>
      <c r="F53" s="123">
        <v>100</v>
      </c>
      <c r="G53" s="22" t="s">
        <v>11</v>
      </c>
      <c r="H53" s="19"/>
      <c r="I53" s="15"/>
      <c r="J53" s="59"/>
      <c r="K53" s="61"/>
      <c r="L53" s="57"/>
      <c r="M53" s="60"/>
      <c r="N53" s="54">
        <f>L53-(L53*M53)</f>
        <v>0</v>
      </c>
      <c r="O53" s="54">
        <f t="shared" si="0"/>
        <v>0</v>
      </c>
      <c r="P53" s="56">
        <f>N53*(F53+H53)</f>
        <v>0</v>
      </c>
      <c r="Q53" s="113" t="s">
        <v>53</v>
      </c>
    </row>
    <row r="54" spans="1:17" x14ac:dyDescent="0.3">
      <c r="A54"/>
      <c r="B54"/>
      <c r="C54"/>
      <c r="E54"/>
      <c r="F54"/>
      <c r="G54"/>
      <c r="H54"/>
    </row>
    <row r="55" spans="1:17" x14ac:dyDescent="0.3">
      <c r="A55"/>
      <c r="B55"/>
      <c r="C55"/>
      <c r="E55"/>
      <c r="F55" s="104"/>
      <c r="G55" s="104"/>
      <c r="H55"/>
    </row>
    <row r="56" spans="1:17" ht="18" x14ac:dyDescent="0.3">
      <c r="D56" s="37"/>
      <c r="K56" s="167" t="s">
        <v>48</v>
      </c>
      <c r="L56" s="168"/>
      <c r="M56" s="168"/>
      <c r="N56" s="168"/>
      <c r="O56" s="168"/>
      <c r="P56" s="169"/>
    </row>
    <row r="57" spans="1:17" ht="48.75" customHeight="1" x14ac:dyDescent="0.3">
      <c r="D57" s="127" t="s">
        <v>56</v>
      </c>
      <c r="E57" s="118" t="s">
        <v>57</v>
      </c>
      <c r="F57"/>
      <c r="G57" s="186" t="s">
        <v>58</v>
      </c>
      <c r="H57" s="186"/>
      <c r="K57" s="158"/>
      <c r="L57" s="159"/>
      <c r="M57" s="159"/>
      <c r="N57" s="159"/>
      <c r="O57" s="159"/>
      <c r="P57" s="160"/>
    </row>
    <row r="58" spans="1:17" ht="31.5" customHeight="1" x14ac:dyDescent="0.3">
      <c r="D58" s="144" t="s">
        <v>59</v>
      </c>
      <c r="E58" s="144"/>
      <c r="F58" s="129"/>
      <c r="G58" s="145" t="s">
        <v>60</v>
      </c>
      <c r="H58" s="146"/>
      <c r="K58" s="161"/>
      <c r="L58" s="162"/>
      <c r="M58" s="162"/>
      <c r="N58" s="162"/>
      <c r="O58" s="162"/>
      <c r="P58" s="163"/>
    </row>
    <row r="59" spans="1:17" s="3" customFormat="1" x14ac:dyDescent="0.3">
      <c r="A59" s="1"/>
      <c r="B59" s="1"/>
      <c r="C59" s="1"/>
      <c r="D59" s="128"/>
      <c r="E59" s="128"/>
      <c r="F59" s="128"/>
      <c r="G59" s="128"/>
      <c r="H59" s="128"/>
      <c r="K59" s="161"/>
      <c r="L59" s="162"/>
      <c r="M59" s="162"/>
      <c r="N59" s="162"/>
      <c r="O59" s="162"/>
      <c r="P59" s="163"/>
    </row>
    <row r="60" spans="1:17" s="3" customFormat="1" ht="15.75" customHeight="1" x14ac:dyDescent="0.3">
      <c r="A60" s="1"/>
      <c r="B60" s="1"/>
      <c r="C60" s="1"/>
      <c r="D60" s="147" t="s">
        <v>61</v>
      </c>
      <c r="E60" s="147"/>
      <c r="F60" s="148" t="s">
        <v>62</v>
      </c>
      <c r="G60" s="128"/>
      <c r="H60" s="128"/>
      <c r="K60" s="161"/>
      <c r="L60" s="162"/>
      <c r="M60" s="162"/>
      <c r="N60" s="162"/>
      <c r="O60" s="162"/>
      <c r="P60" s="163"/>
    </row>
    <row r="61" spans="1:17" s="3" customFormat="1" ht="15.75" customHeight="1" x14ac:dyDescent="0.3">
      <c r="A61" s="1"/>
      <c r="B61" s="1"/>
      <c r="C61" s="1"/>
      <c r="D61" s="147"/>
      <c r="E61" s="147"/>
      <c r="F61" s="149"/>
      <c r="G61" s="128"/>
      <c r="H61" s="128"/>
      <c r="K61" s="161"/>
      <c r="L61" s="162"/>
      <c r="M61" s="162"/>
      <c r="N61" s="162"/>
      <c r="O61" s="162"/>
      <c r="P61" s="163"/>
    </row>
    <row r="62" spans="1:17" ht="15.75" customHeight="1" x14ac:dyDescent="0.3">
      <c r="D62" s="147"/>
      <c r="E62" s="147"/>
      <c r="F62" s="150"/>
      <c r="G62" s="128"/>
      <c r="H62" s="128"/>
      <c r="K62" s="161"/>
      <c r="L62" s="162"/>
      <c r="M62" s="162"/>
      <c r="N62" s="162"/>
      <c r="O62" s="162"/>
      <c r="P62" s="163"/>
    </row>
    <row r="63" spans="1:17" x14ac:dyDescent="0.3">
      <c r="E63"/>
      <c r="F63"/>
      <c r="G63"/>
      <c r="H63"/>
      <c r="K63" s="164"/>
      <c r="L63" s="165"/>
      <c r="M63" s="165"/>
      <c r="N63" s="165"/>
      <c r="O63" s="165"/>
      <c r="P63" s="166"/>
    </row>
  </sheetData>
  <sheetProtection formatCells="0" formatColumns="0" formatRows="0" insertColumns="0" selectLockedCells="1"/>
  <mergeCells count="19">
    <mergeCell ref="Q4:Q5"/>
    <mergeCell ref="L37:O37"/>
    <mergeCell ref="K57:P63"/>
    <mergeCell ref="K56:P56"/>
    <mergeCell ref="A38:P38"/>
    <mergeCell ref="A40:P40"/>
    <mergeCell ref="I4:P4"/>
    <mergeCell ref="A12:P12"/>
    <mergeCell ref="L11:O11"/>
    <mergeCell ref="A23:P23"/>
    <mergeCell ref="A4:H4"/>
    <mergeCell ref="F5:G5"/>
    <mergeCell ref="G57:H57"/>
    <mergeCell ref="D58:E58"/>
    <mergeCell ref="G58:H58"/>
    <mergeCell ref="D60:E62"/>
    <mergeCell ref="F60:F62"/>
    <mergeCell ref="D1:P1"/>
    <mergeCell ref="C2:P2"/>
  </mergeCells>
  <pageMargins left="0.25" right="0.28000000000000003" top="0.74803149606299213" bottom="0.74803149606299213" header="0.31496062992125984" footer="0.31496062992125984"/>
  <pageSetup paperSize="8"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CHRU Tours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DIH65953</dc:creator>
  <cp:lastModifiedBy>MICHENEAU LAURENCE</cp:lastModifiedBy>
  <cp:lastPrinted>2025-06-10T11:01:40Z</cp:lastPrinted>
  <dcterms:created xsi:type="dcterms:W3CDTF">2024-09-27T11:12:39Z</dcterms:created>
  <dcterms:modified xsi:type="dcterms:W3CDTF">2025-07-25T08:31:06Z</dcterms:modified>
</cp:coreProperties>
</file>